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T:\6. Zajednički poslovi\2025_Tehnički sektor - Povjerenstvo_Odjel Graditeljstva\02_Natječaji_POTRES\Natječaji\Ilica 99\"/>
    </mc:Choice>
  </mc:AlternateContent>
  <xr:revisionPtr revIDLastSave="0" documentId="8_{047F92C4-DDE3-4323-9310-6F7B153FD586}" xr6:coauthVersionLast="47" xr6:coauthVersionMax="47" xr10:uidLastSave="{00000000-0000-0000-0000-000000000000}"/>
  <bookViews>
    <workbookView xWindow="-120" yWindow="-120" windowWidth="29040" windowHeight="15720" xr2:uid="{00000000-000D-0000-FFFF-FFFF00000000}"/>
  </bookViews>
  <sheets>
    <sheet name="Troškovnik" sheetId="1" r:id="rId1"/>
    <sheet name="Sheet1" sheetId="2" r:id="rId2"/>
  </sheets>
  <definedNames>
    <definedName name="_xlnm._FilterDatabase" localSheetId="0" hidden="1">Troškovnik!$G$2:$G$357</definedName>
    <definedName name="_xlnm.Print_Area" localSheetId="0">Troškovnik!$A$1:$J$351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1" i="1" l="1"/>
  <c r="F186" i="1" s="1"/>
  <c r="I331" i="1"/>
  <c r="I322" i="1"/>
  <c r="I318" i="1"/>
  <c r="I308" i="1"/>
  <c r="I307" i="1"/>
  <c r="F294" i="1"/>
  <c r="I290" i="1"/>
  <c r="I287" i="1"/>
  <c r="I285" i="1"/>
  <c r="I281" i="1"/>
  <c r="I280" i="1"/>
  <c r="I279" i="1"/>
  <c r="I273" i="1"/>
  <c r="I268" i="1"/>
  <c r="I263" i="1"/>
  <c r="I260" i="1"/>
  <c r="I255" i="1"/>
  <c r="F237" i="1"/>
  <c r="I234" i="1"/>
  <c r="I231" i="1"/>
  <c r="I228" i="1"/>
  <c r="I225" i="1"/>
  <c r="I224" i="1"/>
  <c r="I220" i="1"/>
  <c r="I217" i="1"/>
  <c r="F197" i="1"/>
  <c r="I191" i="1"/>
  <c r="I189" i="1"/>
  <c r="I180" i="1"/>
  <c r="I179" i="1"/>
  <c r="I178" i="1"/>
  <c r="I173" i="1"/>
  <c r="I162" i="1"/>
  <c r="I157" i="1"/>
  <c r="I156" i="1"/>
  <c r="I147" i="1"/>
  <c r="I140" i="1"/>
  <c r="I104" i="1"/>
  <c r="I91" i="1"/>
  <c r="I90" i="1"/>
  <c r="I89" i="1"/>
  <c r="I83" i="1"/>
  <c r="I81" i="1"/>
  <c r="I79" i="1"/>
  <c r="I71" i="1"/>
  <c r="I70" i="1"/>
  <c r="I69" i="1"/>
  <c r="F73" i="1" s="1"/>
  <c r="I66" i="1"/>
  <c r="I65" i="1"/>
  <c r="I62" i="1"/>
  <c r="I55" i="1"/>
  <c r="I53" i="1"/>
  <c r="I52" i="1"/>
  <c r="I43" i="1"/>
  <c r="I40" i="1"/>
  <c r="I37" i="1"/>
  <c r="I339" i="1"/>
  <c r="F106" i="1"/>
  <c r="F333" i="1" l="1"/>
  <c r="I345" i="1" s="1"/>
  <c r="F313" i="1"/>
  <c r="I344" i="1" s="1"/>
  <c r="I343" i="1"/>
  <c r="I340" i="1"/>
  <c r="I341" i="1"/>
  <c r="I342" i="1"/>
  <c r="F95" i="1"/>
  <c r="I338" i="1" s="1"/>
  <c r="I337" i="1"/>
  <c r="I346" i="1" l="1"/>
  <c r="I348" i="1" s="1"/>
  <c r="I349" i="1" s="1"/>
  <c r="I350" i="1" l="1"/>
</calcChain>
</file>

<file path=xl/sharedStrings.xml><?xml version="1.0" encoding="utf-8"?>
<sst xmlns="http://schemas.openxmlformats.org/spreadsheetml/2006/main" count="277" uniqueCount="179">
  <si>
    <t>Redni broj stavke</t>
  </si>
  <si>
    <t>Opis stavke</t>
  </si>
  <si>
    <t>jedinična mjera</t>
  </si>
  <si>
    <t>Količina</t>
  </si>
  <si>
    <t>m2</t>
  </si>
  <si>
    <t>paušal</t>
  </si>
  <si>
    <t>OPĆI UVJETI TROŠKOVNIKA</t>
  </si>
  <si>
    <t>Prije izrade ponude ponuditelj može obići i pregledati građevinu zbog ocjene njezinog građevinskog  stanja,  radova  obuhvaćenih  troškovnikom,  uvjeta  organizacije  gradilišta,uvjeta i načina postave skele i izrade projekta skela,  načina  i mogućnosti pristupa građevini, mogućnosti zauzimanja javne površine, privremene regulacije prometa, ishođenja potrebnih suglasnosti i dozvola postave skele, osiguranja ulaza u građevinu i sl.
Prema tome, ponuđena cijena je konačna cijena za realizaciju pojedine troškovničke stavke i ne može se mijenjati.
Prilikom uvođenja u posao izvoditelj je obvezan dostaviti detaljni operativni plan izvođenja radova i shemu organizacije gradilišta.</t>
  </si>
  <si>
    <t xml:space="preserve">Bez obzira na vrstu pogodbe, izvoditelj je obvezan svakodnevno voditi građevinski dnevnik u dva primjerka, a također i građevinsku knjigu, koje će redovito kontrolirati i ovjeravati nadzorni inženjer, kako bi se uvijek mogle ustanoviti stvarne količine izvedenih radova. Izvoditelj se obvezuje da naručitelju na svaki zahtjev da na uvid i dostavi kopije građevinskog dnevnika i građevinske knjige.    </t>
  </si>
  <si>
    <t>1.1.</t>
  </si>
  <si>
    <t>RUŠENJA I DEMONTAŽE
Nakon provedenih pripremih radova, rušenja na građevini vrše se prema unaprijed utvrđenom redoslijedu dogovorenim s nadzornim inženjerom investitora. Sva rušenja, probijanja, bušenja i dubljenja treba u pravilu izvoditi ručnim alatom, s osobitom pažnjom.
Demontaže i rušenja izvode se u pravilu od krova prema podrumu.
Skidanje – obijanje žbuke vrši se do nosivog dijela zida, uključujući čišćenje sljubnica skobama i uz stalno kvašenje vodom zbog manjeg prašenja.
Jedinična cijena iz ponude izvoditelja treba obuhvatiti kompletno rušenje, uključivo sve pripremno-završne radove, dizalice i sl.  sadržane u faktorskim troškovima.</t>
  </si>
  <si>
    <t>Svi prijenosi materijala dobivenog rušenjem i demontažom, odvoz na privremeni gradilišni deponij ili  planirku s čišćenjem gradilišta i dovođenjem javne površine u prvobitno stanje, trebaju biti uključeni u jediničnoj cijeni radova i neće se posebno priznavati.
Prije početka radova treba ispitati sve instalacije koje se nalaze na pročelju ili krovu građevine, te ih po stručnoj osobi zaštititi u skladu s propisima.
Jediničnom cijenom treba obuhvatiti:
- sav rad i materijal za izvedbu radova iz pojedine stavke
- sav transport
- sve društvene obaveze vezane za radnu snagu i materijal
- pripremno-završne radove 
Obračun svih radova vršiti kako je to naznačeno u opisu stavaka.</t>
  </si>
  <si>
    <t>2.1.</t>
  </si>
  <si>
    <t>3.1.</t>
  </si>
  <si>
    <t>Čišćenje gradilišta za vrijeme gradnje i nakon završetka kompletnih obrtničkih i građevinskih radova. Uključivo odvoz šute i smeća na gradilišnu deponiju. Paušalni obračun.</t>
  </si>
  <si>
    <t>UKUPNO BEZ PDV-a :</t>
  </si>
  <si>
    <t>SVEUKUPNA REKAPITULACIJA (bez PDV-a):</t>
  </si>
  <si>
    <t>PDV:</t>
  </si>
  <si>
    <t>SVEUKUPNO:</t>
  </si>
  <si>
    <t>1.2.</t>
  </si>
  <si>
    <t>1. PRIPREMNI RADOVI  I RADOVI RUŠENJA I DEMONTAŽE</t>
  </si>
  <si>
    <t>1.3.</t>
  </si>
  <si>
    <t>OSTALI RADOVI UKUPNO:</t>
  </si>
  <si>
    <t>OSTALI RADOVI</t>
  </si>
  <si>
    <t>U jediničnu cijenu radova potrebno je obračunati:
- sve pripremne i završne radove,
- sav rad i materijal potreban za izvođenje pojedine stavke opisa,
- ispiranje i kvašenje površine zida,
- sav otežani rad na izvedbi profilacije,
- zaštitu izvedenog dijela obrade pročelja,
- sav potrebni horizontalni i vertikalni transport, kao i transport do gradilišta,
- primjenu svih mjera zaštite na radu,
- sve društvene obaveze.
Popis normativa za materijale kojih se treba pridržavati:
- HRN B.C1.030, B.C8.030. – građevinski gips
- HRN B.C1.020, B.C8.042. – građevinsko vapno
- HRN B.C8.015, 022-026 – cement
- HRN B.C8.011 – portland cement
- HRN B.C8.030 – pijesak
- HRN U.M2.010., U.M2.012
- mortovi
- HRN U.F2.010 – tehnički normativi za izvođenje fasaderskih radova</t>
  </si>
  <si>
    <t>ZIDARSKO - FASADERSKI RADOVI</t>
  </si>
  <si>
    <t>Ukupna površina :</t>
  </si>
  <si>
    <t>PRIPREMNI RADOVI  I RADOVI RUŠENJA I DEMONTAŽE</t>
  </si>
  <si>
    <t>4.1.</t>
  </si>
  <si>
    <t>Ukupna količina :</t>
  </si>
  <si>
    <t>2.2.</t>
  </si>
  <si>
    <t>kpl</t>
  </si>
  <si>
    <t>Dobava, postavljanje i uklanjanje zaštitne opreme (folije, trake..) kako ne bi došlo do oštećenja elemenata za vrijeme izvođenja građevinskih radova. Zaštita podova stubišta  i svih ostalih stvari (rukohvat, ograda, stolarija) od oštećenja prilikom izvođenja radova. Stavka uključuje sve radnje na pomicanju i zaštiti namještaja i uređaja od oštećenja i prašine, zaštitu podnih obloga od oštećenja prilikom korištenja radnih ljestvi, skela, pokretnih skela i platformi te od padanja dijelova žbuke i opeke s dimnjaka i zidova. Radovi uključuju i zaštitu električnih i plinskih instalacija, a posebice plinskoga brojila, razvodnog ormara struje i brojila potrošnje struje, ako postoje u zoni sanacijskih radova. Po dovršetku radova sve treba vratiti u prvobitni položaj i stanje prije početka sanacije. Tlocrtna površina obuhvata radova:
Obračun je po kompletu svih provedenih pripremnih radova.</t>
  </si>
  <si>
    <t>2. RADOVI OJAČANJA MEĐUKATNE KONSTRUKCIJE</t>
  </si>
  <si>
    <t>kom</t>
  </si>
  <si>
    <t>5.1.</t>
  </si>
  <si>
    <t>6.1.</t>
  </si>
  <si>
    <t>RADOVI OJAČANJA MEĐUKATNE KONSTRUKCIJE</t>
  </si>
  <si>
    <t>6.2.</t>
  </si>
  <si>
    <t>ZIDARSKO - FASADERSKI RADOVI UKUPNO:</t>
  </si>
  <si>
    <t>RADOVI OJAČANJA MEĐUKATNE KONSTRUKCIJE UKUPNO :</t>
  </si>
  <si>
    <t>1.6.</t>
  </si>
  <si>
    <t>1.4.</t>
  </si>
  <si>
    <t>m3</t>
  </si>
  <si>
    <t>Razne zidarske pripomoći ovjerene od nadzornog inženjera,  izrade obrtničkih i instalaterskih radova u vidu prijenosa materijala, ugradbi raznih elemenata, te razna štemanja, zatvaranja šliceva i slično. Stvarni utrošak rada i materijala dokazati putem potpisanog i ovjerenog građevinskog dnevnika.</t>
  </si>
  <si>
    <t>sat</t>
  </si>
  <si>
    <t>a) NKV-radnik</t>
  </si>
  <si>
    <t>4.2.</t>
  </si>
  <si>
    <t>Ukoliko se bojenje pročelja izvodi preko žbuke koja je samo djelomično sanirana tj. površina nije homogena već se sastoji iz dijelova stare i nove žbuke, upotrijebiti će se također silikatni premaz, ali tako da se prethodno nanese temeljni sloj koje će izjednačiti strukturu, upojnost i kemijsku reakciju podloge.</t>
  </si>
  <si>
    <t>Bojenje mora biti kvalitetno i dobro izvedeno. Na obojenim površinama ne smije biti mrlja, površine moraju biti jednolične i čiste i ne smiju se Ijuštiti. Kit za ispunjenje udubina i pukotina mora biti srodnog sastava podlozi i boji.</t>
  </si>
  <si>
    <t>Ličenje bravarskih dijelova izvodi se nakon čišćenja rđe, premazom temeljne boje i potom liči vanjskom bojom za željezo u dva sloja.</t>
  </si>
  <si>
    <t>Ličenje stolarije izvodi se nakon skidanja starog naličja otapalima ili paljenjem. Potom je potrebno stolariju obrušiti, natopiti firnisom, kitati te ponovo brusiti. Na tako pripremljenu podlogu nanosi se dvostruki nalič, te lakira lakom otpornim na atmosferilije. Izbor tona, vrši se prema postojećem, a u suglasnosti s predstavnikom GZZZSKP i nadzornim inženjerom.</t>
  </si>
  <si>
    <t>Jedinična cijena obuhvaća sav rad, materijal, sve troškove nabave i dopreme, skidanje i ponovnu postavu vanjske stolarije (vratna i prozorska krila), izradu uzoraka i sva čišćenja po završetku radova.</t>
  </si>
  <si>
    <t>Prije početka radova izvođač mora ustanoviti kvalitet podloge za izvođenje soboslikarskih i ličilačkih radova i ako ona nije pogodna za taj rad mora o tome pismeno obavijestiti svog naručioca radova, kako bi se na vrijeme mogla podloga popraviti i prirediti za soboslikarsko ličilačke radove. Kasnije pozivanje i opravdanje da kvalitet nije dobar radi loše podloge neće se uzimati u obzir.</t>
  </si>
  <si>
    <t>LIČILAČKI RADOVI UKUPNO:</t>
  </si>
  <si>
    <t>7.1.</t>
  </si>
  <si>
    <t>7.2.</t>
  </si>
  <si>
    <t>1.5.</t>
  </si>
  <si>
    <t>7.3.</t>
  </si>
  <si>
    <t>4.3.</t>
  </si>
  <si>
    <t>1.7.</t>
  </si>
  <si>
    <t>Zidarsko-fasaderski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ne izvode radovi, radi sprječavanja oštećenja tokom izvedba. Sva oštećenja na dijelovima na kojima se ne izvode radovi ili koji su nastupili nepažnjom izvoditelja isti je dužan otkloniti o vlastitom trošku. 
Žbukanje se izvodi na dobro očišćenoj, otprašenoj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
Kvalitetu žbuke izvoditelj je dužan dokazati pribavljanjem stručnih nalaza i mišljenja nadležne institucije. Spojeve stare i nove žbuke izvesti kvalitetno, tako da se nakon završne obrade ne primjećuju razlike između ploha ožbukanih starom i ploha ožbukanih novom žbukom, već da se nakon završnog sloja dobije jednoliki izgled površine. 
Sve detalje izvedbe na pročelju potrebno je dogovoriti i na njih ishoditi suglasnost nadzornog inženjera, a prije pristupanja izvedbi radova. Obračun svih radova vršiti kako je to naznačeno u opisu stavaka.</t>
  </si>
  <si>
    <t>Dobava materijala i izvedba spuštenog GK stropa. Strop se izvodi kao obloga, vodoravni, jednorazinska metalna potkonstrukcija iz stropnih C-profila, spušteni do minimalno potrebne visine za razvod elektro instalacije i rasvjete u stropu, dvoslojne obloge iz vatrootpornih GK-ploča debljine 12,5 mm, zaglađeno i obrađeno u kvaliteti K2, razred požarne otpornosti EI 30. U cijenu uključiti lokalna pojačanja za rasvjetna tijela i pričvrsna sredstva veće duljine zbog povezivanja u grednike kroz 3 sloja drvene oplate. Obračun po m2 izvedenog stropa.</t>
  </si>
  <si>
    <t>Nabava, dobava materijala te gletanje i  bojanje GK stropa disperzivnom bojom za unutarnje radove u dvostrukom premazu u tonu postojećih zidova (bijela). Obračun po m2 bojane površine.</t>
  </si>
  <si>
    <t>LIČILAČKI RADOVI (RADOVI NISU UKLJUČENI U OPRAVDANI TROŠAK OBNOVE ZGRADE)</t>
  </si>
  <si>
    <t>4.4.</t>
  </si>
  <si>
    <t>4.5.</t>
  </si>
  <si>
    <t>Demontaža svih postojećih instalacija (rasvjetna tijela, razvodi utičnica, prekidača i montažne kutije). Stavka uključuje otpajanje i demotažu, te ponovna montaža, ispitivanje i dovođenje instalacija u stanje potpune funkcionalnosti nakon završetka po završetku radova. Obračun po kompletu izvedenih radova za svaki stan i stubište.</t>
  </si>
  <si>
    <t>2.3.</t>
  </si>
  <si>
    <t>2.4.</t>
  </si>
  <si>
    <t>3. ARMIRANO-BETONSKI RADOVI</t>
  </si>
  <si>
    <t>4. ZIDARSKO - FASADERSKI RADOVI</t>
  </si>
  <si>
    <t>PRIPREMNI RADOVI  I RADOVI RUŠENJA UKUPNO:</t>
  </si>
  <si>
    <t>4.6.</t>
  </si>
  <si>
    <t>m'</t>
  </si>
  <si>
    <t>Uklanjanje žbuke i svih slojeva sa svih stropova, strojno ili ručno, do postojeće oplate od dasaka međukatne konstrukcije. U cijenu uračunat sav rad, materijal, alat i strojevi potrebni za potpuno dovršenje stavke, te odvoz uklonjenog materijala na deponij.  Obračun se vrši po m2.</t>
  </si>
  <si>
    <t>1.</t>
  </si>
  <si>
    <t>ARMIRANO-BETONSKI RADOVI :</t>
  </si>
  <si>
    <t>3.</t>
  </si>
  <si>
    <t>ARMIRANO-BETONSKI RADOVI</t>
  </si>
  <si>
    <t>Dobava i postavljanje lake pokretne skele do 5 metara visine s unutrašnje strane potkrovlja. U cijenu uključeno postavljanje i demontaža po završetku radova. Obračun po kompletu radne skele za dva dimnjaka.</t>
  </si>
  <si>
    <r>
      <t>Uk</t>
    </r>
    <r>
      <rPr>
        <sz val="10"/>
        <rFont val="Calibri"/>
        <family val="2"/>
        <charset val="238"/>
        <scheme val="minor"/>
      </rPr>
      <t>lanjanje oštećenih dijelova dimnjaka od opeke do poda tavana kako bi se dobila ravna i čista površina za daljnje radove. Svi radovi rušenja odnose se na oštećene dimnjake za vrijeme potresa. Dimnjaci su izvedeni  na dvorišnu stranu objekta. Stavka obuhvaća rad, zaštitu očuvanih dijelova pročelja, te sav horizontalni i vertikalni transport i odlaganje šute na deponiju. Obračun po m3 uklonjenog dimnjaka. Točne količine uklonjenog materijala izvođač je dužan prikazat u građevinskoj knjizi.</t>
    </r>
    <r>
      <rPr>
        <sz val="10"/>
        <color theme="1"/>
        <rFont val="Calibri"/>
        <family val="2"/>
        <charset val="238"/>
        <scheme val="minor"/>
      </rPr>
      <t xml:space="preserve"> </t>
    </r>
  </si>
  <si>
    <t>2.5.</t>
  </si>
  <si>
    <t>4.7.</t>
  </si>
  <si>
    <t>4.8.</t>
  </si>
  <si>
    <t>Stabilizacija dimnjaka u ravnini krovne konstrukcije L čeličnim profilima 60*60*5 (S235JR) s M12 vijcima.
Sva učvrščavanja za drvenu konstrukciju vršiti sa adekvatnim vijcima za drvo. Uključen sav rad i materijal do potpune gotovosti. Obračun po kompletu.</t>
  </si>
  <si>
    <t>Dobava i ugradnja vratašca dimnjaka pocinčanog lima vatrootpornosti F90 tipa Knauf F-TEC EI 90 200x200mm.  Obračun po komadu kompletno izvedenim i montiranim vratašcima do potpune funkcionalnosti. Mogu se primijeniti i vratašca drugog proizvođača uz nužan uvjet da zadovoljava propisanu vatrootpornost EI 90.</t>
  </si>
  <si>
    <t>SUHOMONTAŽNI RADOVI UKUPNO :</t>
  </si>
  <si>
    <t>5. SUHOMONTAŽNI RADOVI</t>
  </si>
  <si>
    <t>5.2.</t>
  </si>
  <si>
    <t>Sav upotrebljeni materijal i finalni građevinski proizvodi moraju odgovarati postojećim tehničkim propisima i HR normama.
 Prilikom izvedbe limarskih radova treba se u svemu pridržavati slijedećih propisa i normi:
- Pravilnik o zaštiti na radu u građevinarstvu,
- Pravilnik o tehničkim mjerama i uvjetima za završne radove u građevinarstvu
- Tehnički uvjeti za izvođenje limarskih radova,
- HR norme:
- pocinčani lim  HRN C.E4.020
- bakreni lim  HRN C.D4.500, HRN C.D4.0200
Pomoćni i vezivni materijali, kalaj, zakovice, zavrtnji i drugo, moraju odgovarati odredbama HR normi.
 Sve radove treba izvesti stručno i solidno, prema tehničkim propisima  i uzancama zanata. 
 Različite vrste metala, koje se uslijed elektrolitskih pojava međusobno spajaju, ne smiju se izravno dodirivati. Sve željezne dijelove koji dolaze u dodir s cinkom ili pocinčanim limom, treba preličiti asfaltnim lakom ili odgovarajućim sredstvom. Kod polaganja limarskih elemenata na masivne podloge, potrebno je podloge prije oblaganja obložiti slojem krovne ljepenke radi sprečavanja štetnih kemijskih utjecaja na lim.</t>
  </si>
  <si>
    <t>Sva se učvršćenja i povezivanja limova moraju izvesti tako da konstrukcija bude osigurana od nevremena, atmosferilija i prodora vode u objekt i da pojedini dijelovi mogu nesmetano raditi kod temperaturnih promjena bez štete po ispravnosti konstrukcije.
U jediničnim cijenama uračunato je:
- naknada za kompletni rad (izrada i montaža),
- materijal,
- svi vanjski i unutarnji, horizontalni i vertikalni transporti,
- premazivanja asfalt lakom, podlaganje krovne ljepenke,
- sav sitni i spojni materijal i materijal za učvršćenje (kuke, plosna željeza za učvršćenja, vijci, zakovice i sl.).
 Izmjere je potrebno izvršiti na gradilištu nakon izvedbe. Obračun svih radova vršiti kako je to naznačeno u opisu stavaka. Eventualne nejasnoće oko načina izvedbe ili obračuna izvoditelj je dužan razjasniti sa nadzornim inženjerom prije samog pristupanja izvođenju.</t>
  </si>
  <si>
    <t>LIMARSKI RADOVI UKUPNO:</t>
  </si>
  <si>
    <t>OPĆI UVJETI - KROVOPOKRIVAČKI I TESARSKI RADOVI
Sav upotrebljeni materijal i finalni građevinski proizvodi moraju odgovarati postojećim tehničkim propisima i HR normama. Izvoditelj je dužan na zahtjev investitora i nadzornog inženjera predočiti uzorke i prospekte za pojedine materijale koji se planiraju upotrijebiti, kao i predočiti njihove ateste o kvaliteti, izdane od ovlaštene organizacije. Krovište mora biti pokriveno kvalitetnim materijalom, pravilnog oblika, traženih dimenzija, koji u potpunosti zadovoljava važeće propise i standarde i ne smije propuštati vodu. Pokrivanje se vrši po propisima i pravilima zanata. Pokrivene plohe moraju biti ravne, bez uvala koje bi omogućavale skupljanje i zadržavanje vode. Prije početka pokrivanja krova sva limarija krova mora biti gotova i postavljena. Jedinična cijena obuhvaća sav rad, materijal, transport do gradilišta i sav horizontalan i vertikalan transport na gradilištu, te sav sitni spojni i pomoćni materijal. Sve radove treba izvest stručno i solidno, prema tehničkim propisima i pravilima dobrog zanata.
Norme za pokrivačke radove: HRN S.B.D1.009. - vučeni crjepovi od gline, HRN S.B.D1.010. - prešani crjepovi od gline.</t>
  </si>
  <si>
    <t>OPĆI UVJETI - TESARSKI RADOVI                                                                                                                                                                                Sav upotrebljeni materijal i finalni građevinski proizvodi moraju odgovarati postojećim tehničkim propisima i HR normama.
Prilikom izvedbe tesarskih radova treba se u svemu pridržavati svih važećih propisa i standarda za drvene konstrukcije: rezana građa, ispitivanje oplate i skele (izvođenje drvenih skela i oplata) HRN U C9.400; ispitivanje ploča vlaknatica i iverica HRN D D8.100.do 114; ispitivanje ploča vlaknatica i  slojevito drvo, terminologija i definicije HRN D .10.060-1969; ispitivanje drveta, opći dio HRN D A1.020-1957; ispitivanje drveta, održavanje sadržaja vlage HRN D A1.048-1979; ispitivanje drveta, određivanje zatezne čvrstoće u pravcu vlakana HRN D A1.048-1979; ispitivanje drveta, zatezna čvrstoća okomito na drvna vlakna HRN D A1.052-1958;  zaštita drveta, ispitivanje otpornosti prema gljivama, usporedna otpornost različitih vrsta drveta HRN D A1.058-1971; furnirske i stolarske ploče, određivanje stupnja slijepljenosti HRN D A1.072.1972; tesana građa četinara HRN D B7.020-1955; ploče vlaknatice (lesonit ploče), tehnički uvjeti za izradu i isporuku HRN D C5.022-1968; tesano crnogorično drvo HRN S.D.B7.020;  rezano crnogorično drvo HRN S.D.C 1.040. i 041. Za betonske elemente koji se samo dorađuju i boje oplata mora biti glatka, a za ostale dijelove obična. Sva oplata svih betonskih elemenata objekta uzeta je u cijeni za pojedine betonske i armiranobetonske radove.
Lake fasadne skele izrađivati od metala i drveta, a prema projektu radne organizacije izvoditelj, tj. nije dat tip skele, već se to prepušta izvoditelju. Jediničnom cijenom obuhvaćen je sav rad s potrebnim premazima, sav materijal, pomoćna skela, svi pomoćni radovi, donošenje i držanje alata i sitnog pribora, sva uskladištenja i svi transporti, dobava pogonskog materijala, osiguranje radova od vjetra, odstranjivanje svih otpada u toku radova i nakon dovršenja radova, popravak šteta učinjenih nepažnjom.</t>
  </si>
  <si>
    <t>KROVOPOKRIVAČKI I TESARSKI RADOVI  RADOVI UKUPNO:</t>
  </si>
  <si>
    <t>6. LIMARSKI RADOVI</t>
  </si>
  <si>
    <t xml:space="preserve">7. KROVOPOKRIVAČKI I TESARSKI RADOVI </t>
  </si>
  <si>
    <t>8. LIČILAČKI RADOVI 
(RADOVI NISU UKLJUČENI U OPRAVDANI TROŠAK OBNOVE ZGRADE)</t>
  </si>
  <si>
    <t>8.1.</t>
  </si>
  <si>
    <t>9. OSTALI RADOVI</t>
  </si>
  <si>
    <t>9.1.</t>
  </si>
  <si>
    <t>9.2.</t>
  </si>
  <si>
    <t>SUHOMONTAŽNI RADOVI</t>
  </si>
  <si>
    <t>LIMARSKI RADOVI</t>
  </si>
  <si>
    <t>KROVOPOKRIVAČKI I TESARSKI RADOVI</t>
  </si>
  <si>
    <t>Dobava i pokrivanje sljemena žljebnjacima, tipa 'Tondach' ili jednakovrijedno ____________ . Postava suhom montažom sljemenjaka, radi omogućavanja prozračivanja krovišta. Obračun po m'. U cijenu uključen sav rad, materijal i transport potreban za dovršavanje stavke.</t>
  </si>
  <si>
    <t>Dobava i postava u spoju svih rogova i podrožnica, stupova  i podrožnica, spoja ruku sa stupovima te nazidnica vijaka  tipa Sihga Gofix MS II 8mm x 220mm ili sličnim. Stavka uključuje sav potreban rad i materijal do ispunjenja pune funkcije spoja.  Obračun po komadu spojnog sredstva. Ugradnja po odobrenju i odabiru nadzora</t>
  </si>
  <si>
    <t xml:space="preserve">Skidanje i odvoz starih, dobava, izrada i postava novih opšava krovnih prozora. Opšav se izvodi pocinčanim limom r.š. 40cm. Jediničnom cijenom obuhvaćen sav rad, materijal I transport. </t>
  </si>
  <si>
    <t>Dobava, izrada i postava novog polukružnog ležećeg žlijeba. Žlijeb se izvodi pocinčanim limom d=0.6 mm, razvijene širine 80 cm. Postava novih kuka od plosnatog željeza 28/6 mm. Uključena sva pričvršćenja i osiguranja, te postava izolacijskog materijala (izolacijski filc) ispod opšava (preklop min. 10 cm). Uključivo rubna izljevna koljena na nastavku krova.  Uključeno skidanje i odvoz starog žlijeba.</t>
  </si>
  <si>
    <t>Izrada, dobava i postava novog visećeg žlijeba od pocinčanog lima. Debljina lima 0.6 mm, presjek 16 cm. Razvijena širina 55 cm. Kuke su od plosnog željeza 8/6mm. Izvesti u padu prema vertikalama. Uključivo sav pričvrsni materijal i kuke, te spoj na vertikalu (oluk). Obračun po m’ izvedenog žlijeba, uključivo sva ovjesna osiguranja. Komplet izvedeno. Uključeno skidanje i odvoz starog žlijeba. Presjek žljeba 16 cm.</t>
  </si>
  <si>
    <t>Dobava, izrada i postava novog limenog opšava od pocinčanog lima d=0.5 mm, razvijene širine 20 cm. Opšav se izvodi u sklopu visećeg žlijeba, pri završetku pokrova i služi za usmjeravanje vode u žlijeb. Uključena sva pričvršćenja i osiguranja. Uključeno skidanje i odvoz starih opšava. Stavku izvest uz odobrenje nadzornog inženjera.</t>
  </si>
  <si>
    <t>Skidanje i odvoz starih - dobava, izrada i postava novog opšava na spoju sa susjednim objektom. Opšav se izvodi od pocinčanog lima d=0.6mm, razvijene širine 60cm.</t>
  </si>
  <si>
    <t>Doprema, postava, skidanje i otprema cijevne fasadne skele od bešavnih cijevi. Skelu izvesti prema postojećim HTZ propisima i u svemu kako je opisano u općim uvjetima. U jediničnu cijenu uključiti i zaštitni zastor od jutenih ili plastičnih traka, koje se postavljaju s vanjske strane skele po cijeloj površini. Skelu je potrebno osigurati od prevrtanja sidrenjem u zgradu, a od udara groma uzemljenjem. Potrebno je izvesti pomične željezne ili drvene ljestve - penjalice u svrhu osiguranja vertikalne komunikacije po skeli. Skela visine do 16 m. Obračun se vrši po m² vertikalne projekcije površine skele. Skela se postavlja s ulične strane objekta.</t>
  </si>
  <si>
    <t>6.3.</t>
  </si>
  <si>
    <t>6.4.</t>
  </si>
  <si>
    <t>6.5.</t>
  </si>
  <si>
    <t>6.6.</t>
  </si>
  <si>
    <t>6.7.</t>
  </si>
  <si>
    <t>7.4.</t>
  </si>
  <si>
    <t>7.5.</t>
  </si>
  <si>
    <t>7.6.</t>
  </si>
  <si>
    <t>7.7.</t>
  </si>
  <si>
    <t>7.8.</t>
  </si>
  <si>
    <t>7.9.</t>
  </si>
  <si>
    <t>7.10.</t>
  </si>
  <si>
    <t>Popravak oštećenih ležaja/oslonaca postojećih grednika u zidanom zidu. Ručno otklanjanje oštećene opeke, otprašivanje, zidarska obrada uz zapunjavanje reparaturnim mortom visoke čvrstoće.U Jediničnu cijenu uključena zaštita/podupiranje/stabilizacija sa svim potrebnim radom, materijalom i pričvrsnim sredstvima. Prije početka obavezna je suglasnost nadzornog inženjera. Obračun po komadu.</t>
  </si>
  <si>
    <t>Izvedba rupa u nosivim zidanim zidovima kao pripremu za ugradnju sidara. Rupe se izvode u duljini 2/3 debljine vanjskih nosivih zidova ili na punoj debljini unutarnjih nosivih zidova, u promjeru Ø18-Ø20 mm. 
U cijenu je uključen sav potreban rad i materijal.
Obračun se vrši po komadu.</t>
  </si>
  <si>
    <t>a) Unutarnji nosivi zidovi</t>
  </si>
  <si>
    <t>b) Vanjski noivi zidovi</t>
  </si>
  <si>
    <t>Dobava materijala i povezivanje postavljene dijafragme sa zidovima. Povezivanje se izovdi s L-profilima dimenzija 120x120x10 mm, duljine 25 cm, u uglovima stropa. Profil se za drvene grednike pričvršćuje s 4 vijka za drvo Ø8x150 mm, dok se sa zidovima povezuje sidrima M16 u prethodno izbušene rupe dubine do 2/3 debljine zida zapunjene epoksidnim tekućim mortom. 
U cijenu je uključen sav potreban rad, materijal i spojna sredstva.
Obračun se vrši po komadu profila.</t>
  </si>
  <si>
    <t>Izvedba završnog sloja pročeljne žbuke, u debljini do 1,5 cm koji se izvodi iz dekorativne mineralne žbuke, površine, zrnatosti i obrade poput izvorne na suhu i čvrstu površinu pročelja. Obračun po m2. U cijenu uključiti sav rad i materijal.</t>
  </si>
  <si>
    <t>Injektiranje pukotina u nosivim zidovima od opeke masom za injektiranje uz prethodno čišćenje pukotina i otprašivanje. Rad se izvodi u svemu prema uputama proizvodjača mase za injektiranje i odredbama projektanta. Količina sanacije pukotina odredit će se nakon obijanja žbuke i pregleda zidova od opeke. Stavka uključuje sav materijal i rad potreban za izvršenje stavke. Obračun po m'.</t>
  </si>
  <si>
    <t>Fugiranje područja pukotina, uklanjanje trošnog morta iz sljubnica u dubini od 3cm. Sanacija manjih pukotina te svih dostupnih sljubnica fugiranjem u dubini 3cm. Ugrađivanje novog morta visoke duktilnosti na osnovi hidrauličkog vapna i eko-pucolana, maksimalne veličine agregata 15mm. Mort se nanosi između elemenata ziđa lopaticom, lagano pritiskajući kako bi poboljšali prionjivost. Višak morta treba ukloniti odmah nakon ugranje, te ako je potrebno očistiti sljubnice vlažnom spužvom ili četkom. 
Nanošenje bescementnog dvokomponentnog morta visoke duktilnosti tipa proizvođača MAPEI ili jednakovrijedno "____________________________________"
Kriterij jednakovrijednosti:
Tlačna čvrstoća nakon 28 dana: 15 N/mm2
Tlačni modul elastičnosti (GPa):8 N/mm2                                                                                                                                                                   Fuge se pune min 3 cm u dubinu. Na očišćenu površinu nanosi se sloj bescementnog morta tipa PLANITOP  HDM RESTAURO u debljini od 4 mm u kojeg se utiskuje mreža dok je mort još svjež.* Stavka uključuje sav rad i materijal potreban za potpuno dovršenje stavke uključujući sve potrebne alate i skele.
Obračun je po m2 zida.</t>
  </si>
  <si>
    <t xml:space="preserve">Nanošenje bescementnog dvokomponentnog morta visoke duktilnosti tipa proizvođača MAPEI ili jednakovrijedno "____________________________________"
Kriterij jednakovrijednosti:
Tlačna čvrstoća nakon 28 dana: 15 N/mm2
Tlačni modul elastičnosti (GPa):8 N/mm2                                                                                                                                                                   Fuge se pune min 3 cm u dubinu. Na očišćenu površinu nanosi se sloj bescementnog morta tipa PLANITOP  HDM RESTAURO u debljini od 4 mm u kojeg se utiskuje mreža dok je mort još svjež.*  Stavka uključuje sav rad i materijal potreban za potpuno dovršenje stavke uključujući sve potrebne alate i skele. Obračun je po m2 zida. </t>
  </si>
  <si>
    <r>
      <t xml:space="preserve">Ugradnja mreže od staklenih  vlakana na zidove stubišta, na spojeve zidova te na nadvojima točno definiram pozicija nakon uklanjanja žbuke i čišćenja sljubnica. Nabava i ugradnja sustava ojačanja s mrežom od alkalnootpornih, predimpregniranih staklenih  vlakana, za strukturno ojačanje konstrukcija od kamena, opeke, tufa i kombiniranih materijala, tipa MAPEGRID G 220. Prvo se nanosi sloj bescementnog morta tipa PLANITOP  HDM RESTAURO u debljini od 4 mm u kojeg se utiskuje mreža dok je mort još svjež. Mapegrid G 220 se na mjestu spojeva mora preklapati najmanje 25 cm u uzdužnom smjeru i najmanje 10 cm u poprečnom smjeru. Nakon postavljanja mreže nanosi se još jedan sloj morta u debljini od 3 mm. Obračun je po m2 zida.  Stavka uključuje sav rad i materijal potreban za potpuno dovršenje stavke uključujući sve potrebne alate i skele. </t>
    </r>
    <r>
      <rPr>
        <b/>
        <sz val="10"/>
        <color theme="1"/>
        <rFont val="Calibri"/>
        <family val="2"/>
        <charset val="238"/>
        <scheme val="minor"/>
      </rPr>
      <t>STAVKU IZVEST ISKLJUČIVO UZ ODOBRENJE NADZORNOG INŽENJERA TE PREMA GRAFIČKIM PRILOZIMA U PROJEKTU!</t>
    </r>
  </si>
  <si>
    <t xml:space="preserve">Nabava i ugradnja FRCM (tipa MAPEWRAP C FIOCCO) užadi promjera 10 mm od staklenih vlakna za sidrenje mreže za ojačanje u prethodno pripremljene rupe promjera 14 mm dubine 30 cm. Užad mora biti najmanje duljine od 50 cm, od čega se 25 cm sidri u konstrukciju i priprema impregnacijskom smolom i posipava kvarcnim pijeskom. Užad se sidri epoksidnim mortom, kemijskim sredstvom za sidrenje ili epoksidnom smolom prema sustavu proizvođača u prethodno izbušenu, ispuhanu i temeljnim premazom tretiranu rupu. Ostatak užadi od 25 cm se ravnomjerno raširi po površini te impregnira i ljepi za površinu ojačanu s mrežom od karbonskih vlakana. Obračun po m2 saniranog zida.  Stavka uključuje sav rad i materijal potreban za potpuno dovršenje stavke uključujući sve potrebne alate i skele.
Sustav se sastoji od sljedećih proizvoda:
FRCM užad od karbonskih vlakana 2kom/m2
Temeljnog premaza na osnovi epoksidnih smola  
Epoksidne smole za impregnaciju
Materijala za sidrenje
kvarcnog pijeska za posip </t>
  </si>
  <si>
    <t>Nabava materijala, transport i izrada grube i fine žbuke svih saniranih površina zidova, tip kao VC 40 ili jednakovrijedno ____________  (vapneno-cementna produžna žbuka). Žbuka se nanosi na podlogu od cementnog šprica. Pijesak granulacije do 1.25mm, debljina sloja 2cm. Potrebna gustoća suhog očvrslog morta  1500 kg/m³, potrebna postignuta tlačna čvrstoća nakon 28 dana ≥1.5-5 N/mm².  Stavka uključuje sav rad i materijal potreban za potpuno dovršenje stavke uključujući sve potrebne alate i skele. Obračun po m2.</t>
  </si>
  <si>
    <t>Dobava i djelomična zamjena drvene građe međukatnih konstrukcija, klasa drva C24. U cijenu uključen sav rad, transport i sva potrebna spojna sredstva i materijal za postavljenje i pričvršćivanje novih drvenih elemenata, te uklanjanje i transport uklonjene drvene građe na gradilišni deponij i odvoz na gradski deponij. Obračun po m3.</t>
  </si>
  <si>
    <t>a) Unutarnji zidani zidovi</t>
  </si>
  <si>
    <t>c) Dimnjaci i zabati</t>
  </si>
  <si>
    <t>a) žbukani zidovi</t>
  </si>
  <si>
    <t>TROŠKOVNIK RADOVA SANACIJE STAMBENE ZGRADE - ILICA 99</t>
  </si>
  <si>
    <t xml:space="preserve">SVEUKUPNA REKAPITULACIJA RADOVA SANACIJE STAMBENE ZGRADE - ILICA 99             </t>
  </si>
  <si>
    <t xml:space="preserve">Čišćenje svih unutarnjih i vanjskih površina zidova na kojima se izvodi sanacija,  strojno ili ručno s ciljem uklanjanja prašine, stare žbuke,  slabo prionljivih dijelova te svih kontaminirani dijelovi konstrukcije nastali uslijed djelovanja raznih vrsta opterećenja i djelovanja. U cijenu uključiti čišćenje sljubnica između cigli min 3 cm  i pranje cijele površine s vodom  dok se ne dobije čista, čvrsta i zdrava podloga. U cijenu treba uračunati sav rad, materijal, alate i strojeve potrebne za potpuno dovršenje stavke. Odvoz materijala na deponij. Obračun je po m2 uklonjene žbuke i očišćene površine ziđa. </t>
  </si>
  <si>
    <t xml:space="preserve">Ankeriranje nazidne grede s vijkom M12, minimalno  30 cm u nazidni zid. Ankeriranje se vrši svakih 0,50 metara. U cijenu uključen sav rad i materijal potreban za dovršavanje stavke. Obračun po komadu. </t>
  </si>
  <si>
    <t>Demontiranje dijelova oštećenih krovnih greda sa spuštanjem na gradilišnu deponiju, pojedinačna dobava i ugradnja drvene krovne grede (rog) od suhe jelovine klase C24 (prosječne dimenzije 16/20 cm). Sva spajanja građe izvesti prema tradicionalnim detaljima zatečenim na licu mjesta. Stavka se odnosi na sanaciju krovne konstrukcije na kritičnim detaljima (oštećeni rogovi itd). Točan broj elemenata nosive konstrukcije krovišta koju je potrebno zamijeniti određuje se na licu mjesta. Na mjestima oslanjanja  građe na beton ili opeku postaviti sloj bitumenske ljepenke. U cijenu uključeni sav rad, materijal i transport, svi tesarski spojevi te transporti te tretiranje drva  fungicidnim premazom potreban za dovršavanje stavke. Obračun po m3.</t>
  </si>
  <si>
    <t>Mjestimično niveliranje postojeće krovne građe, rogova, drvenim štaflama i letvama. Svi rogovi koji su dobili progib a građa je zdrava niveliraju se radi dobijanja ravne krovne plohe na koju se postavlja drvena oplata. U cijenu uključeni sav rad, materijal i transport, svi tesarski spojevi te transporti te tretiranje drva  fungicidnim premazom potreban za dovršavanje stavke. Obračun po m2.</t>
  </si>
  <si>
    <t>Dobava i postavljanje drvenih letvi i kontraletvi dimezija 5/3 cm kao nosača crijepa na cijeloj površini krova. Konatraletve se pričvršćuju paralelno na postojeće rogov. Letve se pričvršćuju okomitno na kontraletve. U cijenu uključen sav rad, transport i sva spojna sredstva potrebna za pričvršćenje letvi. Obračun po m2 tlocrtne projekcije površine krova.</t>
  </si>
  <si>
    <t>a) letve</t>
  </si>
  <si>
    <t>b) kontraletve</t>
  </si>
  <si>
    <t>Dobava i doprema svog potrebnog materijala i bojenje zidova i stropova u više tonova akrilnim bojama bez razrjeđivača, otpornom na habanje, agresivno održavanje u tri sloja sa svim potrebnim predradnjama i fazama nanošenja, uključivo krpanje rupa i pukotina, pokretna skela, zaglađivanje i impregnacija, sve u boji i tonu po izboru projektanta prema predočenim uzorcima. Boja mora biti nepromjenjiva, autorastezljiva i paropropusna i periva. Sve površine prije bojanja impregnirati, gletati, brusiti i otprašiti, boju nanositi u 2 sloja sa svim fazama prema uputi, izvodi se u svemu prema tehničkom rješenju u projektu i uputi projektanta. U cijeni stavke sav materijal te predradnje i postupak nanošenja točno prema uputi proizvođača boje,  zaštita i čišćenje raznih ugrađenih predmeta i obloga do finalne gotovosti. Izvodi se na ožbukane i gipskartonske površine zidova i podgleda u svim prostorijama i hodnicima, visine do 4,40 m. Žbuka mora biti potpuno suha.</t>
  </si>
  <si>
    <t xml:space="preserve">Skidanje i odvoz starih, dobava, izrada i postava novog opšava krova uz zabatne zidove u krovu od crijepa, od pocinčanog lima d=0.6cm, r.š. 50 cm. Jediničnom cijenom obuhvaćen sav rad, materijal I transport. </t>
  </si>
  <si>
    <r>
      <t xml:space="preserve">Skidanje postojećeg dotrajalog pokrova od crijepa </t>
    </r>
    <r>
      <rPr>
        <b/>
        <sz val="10"/>
        <color theme="1"/>
        <rFont val="Calibri"/>
        <family val="2"/>
        <charset val="238"/>
        <scheme val="minor"/>
      </rPr>
      <t>Skidaju se dotrajali komadi crijepa i drvene letve, na cijeloj površini krova. Uključivo skidanje sljemenjak</t>
    </r>
    <r>
      <rPr>
        <sz val="10"/>
        <color theme="1"/>
        <rFont val="Calibri"/>
        <family val="2"/>
        <charset val="238"/>
        <scheme val="minor"/>
      </rPr>
      <t>a. Rad izvoditi posebno pažljivo uz istovremeno zaštićivanje potkrovlja plastičnim međusobno zavarenim folijama, učvršćenim letvicama na krovnu konstrukciju (uključeno u cijenu stavke). Obračun po m² ortogonalne tlocrtne projekcije površine krova. U cijenu uključeni sav rad, materijal i transport potreban za dovršavanje stavke.</t>
    </r>
  </si>
  <si>
    <t>dimnjak br. 1  - vel. 80 x 45 cm</t>
  </si>
  <si>
    <t>Dobava i izvedba armirano betonske podložne (15 cm) i završne ploče (10 cm) betonom 25/30 XC2, granulacije 0-16 mm, debljine  15 i 10 cm; s originalno ostavljenim rupama. U cijeni je uključena nabava i postavljanje oplate te postavljanje potrebne armature; rad na izradi, ugradbi i njezi betona  te sav drugi potrebni rad i materijal. Obračun po komadu izvedenih ploča. U troškovniku su iskazane dimenzija podložnih i završnih AB ploča za svaki dimnjak koji se rekonstruira.</t>
  </si>
  <si>
    <t>dimnjak br. 1  - vel. 80 x 45 x 220 cm</t>
  </si>
  <si>
    <t>a) snjegobrani</t>
  </si>
  <si>
    <t>Dobava i postava  dašćane oplate d=2,4 cm, po kosoj ravnini krova na dijelu krova gdje oplata od dasaka nije izvedena. Pretpostavlja se izvedba na pola ukupne površine krova. Stavka obuhvaća sav rad i materijal osnovni i pomoćni, sve do potpune funkcionalnosti.</t>
  </si>
  <si>
    <t>Dobava i postava paropropusne - vodonepropusne folije. Folija se postavlja napeto preko dasaka , te se preko nje pričvršćuju drvene letve. Folija je paropropusna, otporna na prodor oborina i trganje. Minimalni preklop među pojedinim trakama folije 10 cm. Postojeći proboji kroz krov moraju se izvesti nepropusno. Slobodnostojeća hidroizolacijska folija postavlja se kao podloga pokrova od crijepa.</t>
  </si>
  <si>
    <t xml:space="preserve">Zidanje dimnjaka, prema odgovarajućim dimovodnim kanalima, porobetonskim YTONG  COMPACT pločama debljine 12.5 cm, grupe proizvoda (marke) 3,0/0,45 (N/mm2/t/m3) prema HRN EN 771-4. Sve ploče moraju biti I razreda kakvoće (sustav potvrđivanja sukladnosti 2+) zidane  tankoslojnim YTONG BIJELIM mortom marke M10 prema HRN EN 998-2. Prvi red ploča potrebno je postaviti na idealno ravan u oba smjera sloj vapneno-cemetnog morta  (1:2:8), debljine 1-3 cm ovisno o točnosti izvedene  podloge. Sve ostale horizontalne i vertikalne sljubnice (fuge) potrebno je ispuniti po cijeloj površini tankoslojnim mortom maks. debljine 3mm. Prilikom zidanja nije dozvoljeno preklapanje vertikalnih sljubnica. Min. razmak između vertikalnih sljubnica dva susjedna reda smije biti 10 cm. U cijeni je uključeno čišćenje radnog mjesta nakon završetka radova. Obračun po m3 izvedenog dimnjaka. 
Potrebno je držati se tehničkih uputa proizvođača i sheme dimnjaka strojarskog projekta. </t>
  </si>
  <si>
    <t>b) Stražnje pročelje (dvorišno)</t>
  </si>
  <si>
    <t>Dobava materijala i izvedba krutog horizontalnog diska od 2 reda OSB ploča debljine 22 mm, te povezivanje istog s postojećom daščanom oplatom i grednicima. Drugi sloj se postavlja pod kutom od 90° u odnosu na prvi, bez preklapanja spojeva. Povezivanje je potrebno izvesti sa samoureznim vijcima. Prvi red su vijci fi 6x140 mm, a drugi red vijci fi 6x70 mm. Drvo je suho i prethodno tretirano sredstvom protiv insekticida. Pozicije izvedbe naznačene u grafičkim prilozima.
U cijenu je uključen sav potreban rad, materijal i spojna sredstva.
Obračun po m2 izvedene površine.</t>
  </si>
  <si>
    <t>a) podna obloga</t>
  </si>
  <si>
    <t>b) daščana oplata</t>
  </si>
  <si>
    <t>c) šuta d = 10 cm</t>
  </si>
  <si>
    <t>1.8.</t>
  </si>
  <si>
    <t>Uklanjanje završne podne obloge i svih slojeva poda do postojeće oplate od dasaka drvenih grednika međukatne konstrukcije u stanu drugog kata kao pripremu za postavljanje OSB ploča za povezivanje drvenih grednika. Stavka ukljućuje sav potreban rad i transport, te zbrinjavanje i odvoz uklonjene podne obloge, šute i dasaka na deponij. Uključena ponovna postava svih završnih slojeva poda nakon završetka postavljanja ojačanja prema postojećem stanju.</t>
  </si>
  <si>
    <t>9.3.</t>
  </si>
  <si>
    <t>8.2.</t>
  </si>
  <si>
    <t>Ugradnja novih točkastih snjegobrana, metalni snjegobrani za crijep. Ugrađuje se 1 točkasta snjegobrana po m2 krova. Uključena su sva pričvršćenja i osiguranja, sav potreban rad i transport, komplet izvedeno. Obračun po komadu snjegobrana.</t>
  </si>
  <si>
    <t>Dobava i pokrivanje krova novim crijepom, tipa 'Tondach' ili jednakovrijedno ____________ . Nagib krova 30°, gusto pokrivanje  ( 37 kom/m²). Oblik crijepa klasični biber tipa 'Tondach' ili jednakovrijedno ____________ , boja prirodno crvena. Uključena postava svih ostalih tipskih elemenata crijepa. Komplet izvedeno. Obračun po m² ortogonalne tlocrtne projekcije površine krova. U cijenu uključen sav rad, materijal i transport potreban za dovršavanje stavke. U cijeni i odzračnici prema pravilima proizvođača. Uključuje sva potrebna rezanja i oblikovanja crijepa na krajevima i spoju s postojećim crijepom krovišta.</t>
  </si>
  <si>
    <t>1.9.</t>
  </si>
  <si>
    <t>Konzervatorska istraživanja žbuke i boje zidova, te površina i elemenata dvorišnih pročelja nakon 
postave skele, a prije rušenja i demontaža, radi utvrđivanja izgleda pročelja u raznim povijesnim 
razdobljima, te radi utvrđivanja stanja obrada i konstrukcija. Prema odredbama GZZZSKP otvoriti 
konzervatorske sonde na ravnim površinama pročelja. Stavka uključuje izradu nalaza istraživanja s 
ucrtanim i opisanim nalazima prije i poslije izvođenja radova. Obračun po broju sondi i kompletu elaborata istražnih radova.</t>
  </si>
  <si>
    <t xml:space="preserve">a) Sonda </t>
  </si>
  <si>
    <t xml:space="preserve">b) Izrada elaborata istražnih radova </t>
  </si>
  <si>
    <t>Iznos (EUR)</t>
  </si>
  <si>
    <t>jedinična cijena (EUR)</t>
  </si>
  <si>
    <t>Cijene upisane u ovaj troškovnik sadrže svu odštetu za pojedine radove i dobave u odnosnim stavkama troškovnika i to u potpuno dogotovljenom stanju, tj. sav rad, naknadu za alat, materijal, sve pripremne, sporedne i završne radove, horizontalne i vertikalne prijenose i prijevoze, postavu i skidanje potrebnih skela i razupora, sve sigurnosne mjere po odredbama OZO mjera i slično.
Pod unesenim cijenama podrazumijevaju se također i sva zakonska davanja, kao i pripomoć kod izvedbe obrtničkih radova (zaštita obrtničkih proizvoda: stolarije, bravarije, limarije i slično), sva potrebna ispitivanja građevinskog i drugih ugrađenih materijala zbog podizanja kvalitete i čvrstoće pojedinih proizvoda, sve troškove za izdavanje rješenja za zauzimanje javno prometne površine, kao i eventualne troškove privremene regulacije prometa.
Sav materijal koji se upotrebljava mora odgovarati postojećim tehničkim propisima i normama. Ukoliko  se  upotrebljava materijal za  koji  ne postoji odgovarajući  standard, njegovu  kvalitetu  treba dokazati atestima.
Davanjem ponude izvoditelj se obvezuje da će pravovremeno nabaviti sav materijal opisan u pojedinim stavkama troškovnika. 
Ukoliko opis pojedine stavke dovodi ponuditelja u nedoumicu o načinu izvedbe ili kalkulacije cijena, treba pravovremeno tražiti objašnjenje od naručitelja. 
Ako tijekom gradnje dođe do promjena, treba prije početka rada tražiti suglasnost nadzornog inženjera, također treba ugovoriti jediničnu cijenu nove stavke na temelju elemenata datih u ponudi i sve to unijeti u građevinski dnevnik uz ovjeru nadzornog inženjera. Sve više radnje do kojih dođe uslijed promjene načina ili opsega izvedbe, a nisu na spomenuti način utvrđene, upisane i ovjerene, neće se priznati u obračunu.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</si>
</sst>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0.00\ &quot;€&quot;"/>
    <numFmt numFmtId="166" formatCode="_-* #,##0.00\ [$€-1]_-;\-* #,##0.00\ [$€-1]_-;_-* &quot;-&quot;??\ [$€-1]_-;_-@_-"/>
  </numFmts>
  <fonts count="12"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8"/>
      <name val="Calibri"/>
      <family val="2"/>
      <charset val="238"/>
      <scheme val="minor"/>
    </font>
    <font>
      <sz val="10"/>
      <name val="Arial"/>
      <family val="2"/>
      <charset val="238"/>
    </font>
    <font>
      <sz val="10"/>
      <name val="Calibri"/>
      <family val="2"/>
      <charset val="238"/>
    </font>
    <font>
      <sz val="11"/>
      <color rgb="FFFF0000"/>
      <name val="Calibri"/>
      <family val="2"/>
      <charset val="238"/>
      <scheme val="minor"/>
    </font>
    <font>
      <b/>
      <sz val="10"/>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sz val="11"/>
      <color theme="1"/>
      <name val="Calibri"/>
      <family val="2"/>
      <charset val="238"/>
      <scheme val="minor"/>
    </font>
  </fonts>
  <fills count="3">
    <fill>
      <patternFill patternType="none"/>
    </fill>
    <fill>
      <patternFill patternType="gray125"/>
    </fill>
    <fill>
      <patternFill patternType="solid">
        <fgColor rgb="FF92D050"/>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0" fontId="4" fillId="0" borderId="0">
      <protection locked="0"/>
    </xf>
    <xf numFmtId="44" fontId="11" fillId="0" borderId="0" applyFont="0" applyFill="0" applyBorder="0" applyAlignment="0" applyProtection="0"/>
  </cellStyleXfs>
  <cellXfs count="368">
    <xf numFmtId="0" fontId="0" fillId="0" borderId="0" xfId="0"/>
    <xf numFmtId="0" fontId="1" fillId="0" borderId="21" xfId="0" applyFont="1" applyBorder="1" applyAlignment="1">
      <alignment horizontal="center" vertical="center"/>
    </xf>
    <xf numFmtId="0" fontId="2" fillId="0" borderId="21" xfId="0" applyFont="1" applyBorder="1" applyAlignment="1">
      <alignment horizontal="center" vertical="center"/>
    </xf>
    <xf numFmtId="0" fontId="0" fillId="0" borderId="21" xfId="0" applyBorder="1"/>
    <xf numFmtId="0" fontId="2" fillId="0" borderId="0" xfId="0" applyFont="1"/>
    <xf numFmtId="0" fontId="2" fillId="0" borderId="22" xfId="0" applyFont="1" applyBorder="1" applyAlignment="1">
      <alignment horizontal="center" vertical="center"/>
    </xf>
    <xf numFmtId="2" fontId="2" fillId="0" borderId="26" xfId="0" applyNumberFormat="1" applyFont="1" applyBorder="1" applyAlignment="1">
      <alignment horizontal="center" vertical="center" wrapText="1"/>
    </xf>
    <xf numFmtId="0" fontId="6" fillId="0" borderId="0" xfId="0" applyFont="1"/>
    <xf numFmtId="0" fontId="9" fillId="0" borderId="0" xfId="0" applyFont="1"/>
    <xf numFmtId="2" fontId="2" fillId="0" borderId="16"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2" fontId="2" fillId="0" borderId="21" xfId="0" applyNumberFormat="1" applyFont="1" applyBorder="1" applyAlignment="1">
      <alignment horizontal="center" vertical="center"/>
    </xf>
    <xf numFmtId="0" fontId="1" fillId="0" borderId="17" xfId="0" applyFont="1" applyBorder="1" applyAlignment="1">
      <alignment horizontal="center" vertical="center" wrapText="1"/>
    </xf>
    <xf numFmtId="2" fontId="2" fillId="0" borderId="26" xfId="0" applyNumberFormat="1" applyFont="1" applyBorder="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2" fontId="2" fillId="0" borderId="22" xfId="0" applyNumberFormat="1" applyFont="1" applyBorder="1" applyAlignment="1">
      <alignment horizontal="center" vertical="center"/>
    </xf>
    <xf numFmtId="0" fontId="2" fillId="0" borderId="27"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2" fontId="2" fillId="0" borderId="21" xfId="0" applyNumberFormat="1" applyFont="1" applyBorder="1" applyAlignment="1">
      <alignment horizontal="center" vertical="center" wrapText="1"/>
    </xf>
    <xf numFmtId="0" fontId="0" fillId="0" borderId="0" xfId="0" applyAlignment="1">
      <alignment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0" fontId="8" fillId="0" borderId="21" xfId="0" applyFont="1" applyBorder="1" applyAlignment="1">
      <alignment horizontal="center" vertical="center" wrapText="1"/>
    </xf>
    <xf numFmtId="2" fontId="8" fillId="0" borderId="27" xfId="0" applyNumberFormat="1" applyFont="1" applyBorder="1" applyAlignment="1">
      <alignment horizontal="center" vertical="center" wrapText="1"/>
    </xf>
    <xf numFmtId="0" fontId="2" fillId="0" borderId="26" xfId="0" applyFont="1" applyBorder="1" applyAlignment="1">
      <alignment horizontal="center" vertical="center" wrapText="1"/>
    </xf>
    <xf numFmtId="2" fontId="2" fillId="0" borderId="34" xfId="0" applyNumberFormat="1" applyFont="1" applyBorder="1" applyAlignment="1">
      <alignment horizontal="center" vertical="center" wrapText="1"/>
    </xf>
    <xf numFmtId="165" fontId="2" fillId="0" borderId="26" xfId="0" applyNumberFormat="1" applyFont="1" applyBorder="1" applyAlignment="1">
      <alignment horizontal="center" vertical="center" wrapText="1"/>
    </xf>
    <xf numFmtId="165" fontId="2" fillId="0" borderId="16" xfId="0" applyNumberFormat="1" applyFont="1" applyBorder="1" applyAlignment="1">
      <alignment horizontal="center" vertical="center" wrapText="1"/>
    </xf>
    <xf numFmtId="165" fontId="2" fillId="0" borderId="21" xfId="0" applyNumberFormat="1" applyFont="1" applyBorder="1" applyAlignment="1">
      <alignment vertical="center"/>
    </xf>
    <xf numFmtId="165" fontId="2" fillId="0" borderId="0" xfId="0" applyNumberFormat="1" applyFont="1" applyAlignment="1">
      <alignment horizontal="center" vertical="center" wrapText="1"/>
    </xf>
    <xf numFmtId="165" fontId="2" fillId="0" borderId="2" xfId="0" applyNumberFormat="1" applyFont="1" applyBorder="1" applyAlignment="1">
      <alignment horizontal="center" vertical="center" wrapText="1"/>
    </xf>
    <xf numFmtId="165" fontId="2" fillId="0" borderId="27" xfId="0" applyNumberFormat="1" applyFont="1" applyBorder="1" applyAlignment="1">
      <alignment horizontal="center" vertical="center" wrapText="1"/>
    </xf>
    <xf numFmtId="165" fontId="2" fillId="0" borderId="43" xfId="0" applyNumberFormat="1" applyFont="1" applyBorder="1" applyAlignment="1">
      <alignment horizontal="center" vertical="center" wrapText="1"/>
    </xf>
    <xf numFmtId="165" fontId="2" fillId="0" borderId="44" xfId="0" applyNumberFormat="1" applyFont="1" applyBorder="1" applyAlignment="1">
      <alignment horizontal="center" vertical="center" wrapText="1"/>
    </xf>
    <xf numFmtId="165" fontId="2" fillId="0" borderId="0" xfId="0" applyNumberFormat="1" applyFont="1" applyAlignment="1">
      <alignment horizontal="center" vertical="center"/>
    </xf>
    <xf numFmtId="165" fontId="2" fillId="0" borderId="16" xfId="0" applyNumberFormat="1" applyFont="1" applyBorder="1" applyAlignment="1">
      <alignment horizontal="center" vertical="center"/>
    </xf>
    <xf numFmtId="165" fontId="8" fillId="0" borderId="21" xfId="0" applyNumberFormat="1" applyFont="1" applyBorder="1" applyAlignment="1">
      <alignment horizontal="center" vertical="center" wrapText="1"/>
    </xf>
    <xf numFmtId="165" fontId="2" fillId="0" borderId="0" xfId="0" applyNumberFormat="1" applyFont="1"/>
    <xf numFmtId="165" fontId="0" fillId="0" borderId="0" xfId="0" applyNumberFormat="1"/>
    <xf numFmtId="165" fontId="2" fillId="0" borderId="22" xfId="0" applyNumberFormat="1" applyFont="1" applyBorder="1" applyAlignment="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165" fontId="2" fillId="0" borderId="22" xfId="0" applyNumberFormat="1" applyFont="1" applyBorder="1" applyAlignment="1">
      <alignment horizontal="center" vertical="center" wrapText="1"/>
    </xf>
    <xf numFmtId="165" fontId="2" fillId="0" borderId="16"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6" xfId="0" applyFont="1" applyBorder="1" applyAlignment="1">
      <alignment horizontal="center" vertical="center" wrapText="1"/>
    </xf>
    <xf numFmtId="0" fontId="8" fillId="0" borderId="32" xfId="0" applyFont="1" applyBorder="1" applyAlignment="1">
      <alignment horizontal="left" vertical="center" wrapText="1"/>
    </xf>
    <xf numFmtId="0" fontId="7" fillId="0" borderId="32" xfId="0" applyFont="1" applyBorder="1" applyAlignment="1">
      <alignment horizontal="left" vertical="center" wrapText="1"/>
    </xf>
    <xf numFmtId="0" fontId="7" fillId="0" borderId="0" xfId="0" applyFont="1" applyAlignment="1">
      <alignment horizontal="left" vertical="center" wrapText="1"/>
    </xf>
    <xf numFmtId="0" fontId="2" fillId="0" borderId="22" xfId="0" applyFont="1" applyBorder="1" applyAlignment="1">
      <alignment horizontal="center" vertical="center" wrapText="1"/>
    </xf>
    <xf numFmtId="0" fontId="2" fillId="0" borderId="26" xfId="0" applyFont="1" applyBorder="1" applyAlignment="1">
      <alignment horizontal="center" vertical="center" wrapText="1"/>
    </xf>
    <xf numFmtId="2" fontId="2" fillId="0" borderId="32" xfId="0" applyNumberFormat="1" applyFont="1" applyBorder="1" applyAlignment="1">
      <alignment horizontal="center" vertical="center" wrapText="1"/>
    </xf>
    <xf numFmtId="2" fontId="2" fillId="0" borderId="0" xfId="0" applyNumberFormat="1" applyFont="1" applyAlignment="1">
      <alignment horizontal="center" vertical="center" wrapText="1"/>
    </xf>
    <xf numFmtId="165" fontId="2" fillId="0" borderId="26" xfId="0" applyNumberFormat="1" applyFont="1" applyBorder="1" applyAlignment="1">
      <alignment horizontal="center" vertical="center" wrapText="1"/>
    </xf>
    <xf numFmtId="2" fontId="2" fillId="0" borderId="23" xfId="0" applyNumberFormat="1" applyFont="1" applyBorder="1" applyAlignment="1">
      <alignment horizontal="center" vertical="center" wrapText="1"/>
    </xf>
    <xf numFmtId="2" fontId="2" fillId="0" borderId="25" xfId="0" applyNumberFormat="1" applyFont="1" applyBorder="1" applyAlignment="1">
      <alignment horizontal="center" vertical="center" wrapText="1"/>
    </xf>
    <xf numFmtId="2" fontId="2" fillId="0" borderId="17" xfId="0" applyNumberFormat="1" applyFont="1" applyBorder="1" applyAlignment="1">
      <alignment horizontal="center" vertical="center" wrapText="1"/>
    </xf>
    <xf numFmtId="2" fontId="2" fillId="0" borderId="18" xfId="0" applyNumberFormat="1" applyFont="1" applyBorder="1" applyAlignment="1">
      <alignment horizontal="center" vertical="center" wrapText="1"/>
    </xf>
    <xf numFmtId="0" fontId="8" fillId="0" borderId="0" xfId="0" applyFont="1" applyAlignment="1">
      <alignment horizontal="left" vertical="center" wrapText="1"/>
    </xf>
    <xf numFmtId="166" fontId="8" fillId="0" borderId="23" xfId="0" applyNumberFormat="1" applyFont="1" applyBorder="1" applyAlignment="1">
      <alignment horizontal="center" vertical="center" wrapText="1"/>
    </xf>
    <xf numFmtId="166" fontId="8" fillId="0" borderId="25" xfId="0" applyNumberFormat="1" applyFont="1" applyBorder="1" applyAlignment="1">
      <alignment horizontal="center" vertical="center" wrapText="1"/>
    </xf>
    <xf numFmtId="0" fontId="8" fillId="0" borderId="34" xfId="0" applyFont="1" applyBorder="1" applyAlignment="1">
      <alignment horizontal="left" vertical="center" wrapText="1"/>
    </xf>
    <xf numFmtId="0" fontId="7" fillId="0" borderId="34" xfId="0" applyFont="1" applyBorder="1" applyAlignment="1">
      <alignment horizontal="left" vertical="center" wrapText="1"/>
    </xf>
    <xf numFmtId="0" fontId="2" fillId="0" borderId="41" xfId="0" applyFont="1" applyBorder="1" applyAlignment="1">
      <alignment horizontal="left" vertical="center" wrapText="1"/>
    </xf>
    <xf numFmtId="0" fontId="2" fillId="0" borderId="10" xfId="0" applyFont="1" applyBorder="1" applyAlignment="1">
      <alignment horizontal="left" vertical="center" wrapText="1"/>
    </xf>
    <xf numFmtId="0" fontId="2" fillId="0" borderId="47" xfId="0" applyFont="1" applyBorder="1" applyAlignment="1">
      <alignment horizontal="left"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2" fontId="2" fillId="0" borderId="43" xfId="0" applyNumberFormat="1" applyFont="1" applyBorder="1" applyAlignment="1">
      <alignment horizontal="center" vertical="center"/>
    </xf>
    <xf numFmtId="165" fontId="2" fillId="0" borderId="4" xfId="0" applyNumberFormat="1" applyFont="1" applyBorder="1" applyAlignment="1">
      <alignment horizontal="center" vertical="center"/>
    </xf>
    <xf numFmtId="165" fontId="2" fillId="0" borderId="8" xfId="0" applyNumberFormat="1" applyFont="1" applyBorder="1" applyAlignment="1">
      <alignment horizontal="center" vertical="center"/>
    </xf>
    <xf numFmtId="165" fontId="2" fillId="0" borderId="12" xfId="0" applyNumberFormat="1"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7"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center" vertical="center" wrapText="1"/>
    </xf>
    <xf numFmtId="2" fontId="2" fillId="0" borderId="22" xfId="0" applyNumberFormat="1" applyFont="1" applyBorder="1" applyAlignment="1">
      <alignment horizontal="center" vertical="center" wrapText="1"/>
    </xf>
    <xf numFmtId="2" fontId="2" fillId="0" borderId="26" xfId="0" applyNumberFormat="1" applyFont="1" applyBorder="1" applyAlignment="1">
      <alignment horizontal="center" vertical="center" wrapText="1"/>
    </xf>
    <xf numFmtId="2" fontId="2" fillId="0" borderId="16" xfId="0" applyNumberFormat="1" applyFont="1" applyBorder="1" applyAlignment="1">
      <alignment horizontal="center" vertical="center" wrapText="1"/>
    </xf>
    <xf numFmtId="44" fontId="2" fillId="0" borderId="23" xfId="0" applyNumberFormat="1" applyFont="1" applyBorder="1" applyAlignment="1">
      <alignment horizontal="center" vertical="center" wrapText="1"/>
    </xf>
    <xf numFmtId="44" fontId="2" fillId="0" borderId="25" xfId="0" applyNumberFormat="1" applyFont="1" applyBorder="1" applyAlignment="1">
      <alignment horizontal="center" vertical="center" wrapText="1"/>
    </xf>
    <xf numFmtId="44" fontId="2" fillId="0" borderId="17" xfId="0" applyNumberFormat="1" applyFont="1" applyBorder="1" applyAlignment="1">
      <alignment horizontal="center" vertical="center" wrapText="1"/>
    </xf>
    <xf numFmtId="44" fontId="2" fillId="0" borderId="18" xfId="0" applyNumberFormat="1" applyFont="1" applyBorder="1" applyAlignment="1">
      <alignment horizontal="center" vertical="center" wrapText="1"/>
    </xf>
    <xf numFmtId="44" fontId="2" fillId="0" borderId="19" xfId="0" applyNumberFormat="1" applyFont="1" applyBorder="1" applyAlignment="1">
      <alignment horizontal="center" vertical="center" wrapText="1"/>
    </xf>
    <xf numFmtId="44" fontId="2" fillId="0" borderId="20" xfId="0" applyNumberFormat="1" applyFont="1" applyBorder="1" applyAlignment="1">
      <alignment horizontal="center" vertical="center" wrapText="1"/>
    </xf>
    <xf numFmtId="44" fontId="2" fillId="0" borderId="5" xfId="0" applyNumberFormat="1" applyFont="1" applyBorder="1" applyAlignment="1">
      <alignment horizontal="center" vertical="center" wrapText="1"/>
    </xf>
    <xf numFmtId="44" fontId="2" fillId="0" borderId="7" xfId="0" applyNumberFormat="1" applyFont="1" applyBorder="1" applyAlignment="1">
      <alignment horizontal="center" vertical="center" wrapText="1"/>
    </xf>
    <xf numFmtId="44" fontId="2" fillId="0" borderId="9" xfId="0" applyNumberFormat="1" applyFont="1" applyBorder="1" applyAlignment="1">
      <alignment horizontal="center" vertical="center" wrapText="1"/>
    </xf>
    <xf numFmtId="44" fontId="2" fillId="0" borderId="11" xfId="0" applyNumberFormat="1" applyFont="1" applyBorder="1" applyAlignment="1">
      <alignment horizontal="center" vertical="center" wrapText="1"/>
    </xf>
    <xf numFmtId="44" fontId="2" fillId="0" borderId="13" xfId="0" applyNumberFormat="1" applyFont="1" applyBorder="1" applyAlignment="1">
      <alignment horizontal="center" vertical="center" wrapText="1"/>
    </xf>
    <xf numFmtId="44" fontId="2" fillId="0" borderId="15"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49" xfId="0" applyFont="1" applyBorder="1" applyAlignment="1">
      <alignment horizontal="left" vertical="center" wrapText="1"/>
    </xf>
    <xf numFmtId="0" fontId="8" fillId="0" borderId="51" xfId="0" applyFont="1" applyBorder="1" applyAlignment="1">
      <alignment horizontal="left" vertical="center" wrapText="1"/>
    </xf>
    <xf numFmtId="0" fontId="8" fillId="0" borderId="53" xfId="0" applyFont="1" applyBorder="1" applyAlignment="1">
      <alignment horizontal="left" vertical="center" wrapText="1"/>
    </xf>
    <xf numFmtId="44" fontId="8" fillId="0" borderId="54" xfId="0" applyNumberFormat="1" applyFont="1" applyBorder="1" applyAlignment="1">
      <alignment horizontal="center" vertical="center" wrapText="1"/>
    </xf>
    <xf numFmtId="44" fontId="8" fillId="0" borderId="52"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26"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1" fillId="0" borderId="22" xfId="0" applyFont="1" applyBorder="1" applyAlignment="1">
      <alignment horizontal="center" vertical="center"/>
    </xf>
    <xf numFmtId="0" fontId="1" fillId="0" borderId="26" xfId="0" applyFont="1" applyBorder="1" applyAlignment="1">
      <alignment horizontal="center" vertical="center"/>
    </xf>
    <xf numFmtId="0" fontId="1" fillId="0" borderId="16" xfId="0" applyFont="1" applyBorder="1" applyAlignment="1">
      <alignment horizontal="center" vertical="center"/>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165" fontId="2" fillId="0" borderId="42" xfId="0" applyNumberFormat="1" applyFont="1" applyBorder="1" applyAlignment="1">
      <alignment horizontal="center" vertical="center" wrapText="1"/>
    </xf>
    <xf numFmtId="165" fontId="2" fillId="0" borderId="43" xfId="0" applyNumberFormat="1" applyFont="1" applyBorder="1" applyAlignment="1">
      <alignment horizontal="center" vertical="center" wrapText="1"/>
    </xf>
    <xf numFmtId="165" fontId="2" fillId="0" borderId="44" xfId="0" applyNumberFormat="1" applyFont="1" applyBorder="1" applyAlignment="1">
      <alignment horizontal="center" vertical="center" wrapText="1"/>
    </xf>
    <xf numFmtId="166" fontId="2" fillId="0" borderId="23" xfId="0" applyNumberFormat="1" applyFont="1" applyBorder="1" applyAlignment="1">
      <alignment horizontal="center" vertical="center" wrapText="1"/>
    </xf>
    <xf numFmtId="166" fontId="2" fillId="0" borderId="25" xfId="0" applyNumberFormat="1" applyFont="1" applyBorder="1" applyAlignment="1">
      <alignment horizontal="center" vertical="center" wrapText="1"/>
    </xf>
    <xf numFmtId="166" fontId="2" fillId="0" borderId="17" xfId="0" applyNumberFormat="1" applyFont="1" applyBorder="1" applyAlignment="1">
      <alignment horizontal="center" vertical="center" wrapText="1"/>
    </xf>
    <xf numFmtId="166" fontId="2" fillId="0" borderId="18" xfId="0" applyNumberFormat="1" applyFont="1" applyBorder="1" applyAlignment="1">
      <alignment horizontal="center" vertical="center" wrapText="1"/>
    </xf>
    <xf numFmtId="0" fontId="7" fillId="0" borderId="3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29" xfId="0" applyFont="1" applyBorder="1" applyAlignment="1">
      <alignment horizontal="left" vertical="center" wrapText="1"/>
    </xf>
    <xf numFmtId="0" fontId="7" fillId="0" borderId="31" xfId="0" applyFont="1" applyBorder="1" applyAlignment="1">
      <alignment horizontal="left" vertical="center" wrapText="1"/>
    </xf>
    <xf numFmtId="0" fontId="7" fillId="0" borderId="30" xfId="0" applyFont="1" applyBorder="1" applyAlignment="1">
      <alignment horizontal="left" vertical="center" wrapText="1"/>
    </xf>
    <xf numFmtId="0" fontId="8" fillId="0" borderId="42" xfId="0" applyFont="1" applyBorder="1" applyAlignment="1">
      <alignment horizontal="center" vertical="center" wrapText="1"/>
    </xf>
    <xf numFmtId="0" fontId="8" fillId="0" borderId="32" xfId="0" applyFont="1" applyBorder="1" applyAlignment="1">
      <alignment horizontal="center" vertical="center" wrapText="1"/>
    </xf>
    <xf numFmtId="2" fontId="8" fillId="0" borderId="4" xfId="0" applyNumberFormat="1" applyFont="1" applyBorder="1" applyAlignment="1">
      <alignment horizontal="center" vertical="center" wrapText="1"/>
    </xf>
    <xf numFmtId="2" fontId="8" fillId="0" borderId="28" xfId="0" applyNumberFormat="1" applyFont="1" applyBorder="1" applyAlignment="1">
      <alignment horizontal="center" vertical="center" wrapText="1"/>
    </xf>
    <xf numFmtId="165" fontId="8" fillId="0" borderId="42" xfId="0" applyNumberFormat="1" applyFont="1" applyBorder="1" applyAlignment="1">
      <alignment horizontal="center" vertical="center" wrapText="1"/>
    </xf>
    <xf numFmtId="165" fontId="8" fillId="0" borderId="32" xfId="0" applyNumberFormat="1" applyFont="1" applyBorder="1" applyAlignment="1">
      <alignment horizontal="center" vertical="center" wrapText="1"/>
    </xf>
    <xf numFmtId="44" fontId="8" fillId="0" borderId="23" xfId="0" applyNumberFormat="1" applyFont="1" applyBorder="1" applyAlignment="1">
      <alignment horizontal="center" vertical="center" wrapText="1"/>
    </xf>
    <xf numFmtId="44" fontId="8" fillId="0" borderId="25" xfId="0" applyNumberFormat="1" applyFont="1" applyBorder="1" applyAlignment="1">
      <alignment horizontal="center" vertical="center" wrapText="1"/>
    </xf>
    <xf numFmtId="44" fontId="8" fillId="0" borderId="19" xfId="0" applyNumberFormat="1" applyFont="1" applyBorder="1" applyAlignment="1">
      <alignment horizontal="center" vertical="center" wrapText="1"/>
    </xf>
    <xf numFmtId="44" fontId="8" fillId="0" borderId="20"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66" fontId="2" fillId="0" borderId="1" xfId="0" applyNumberFormat="1" applyFont="1" applyBorder="1" applyAlignment="1">
      <alignment horizontal="center" vertical="center"/>
    </xf>
    <xf numFmtId="166" fontId="2" fillId="0" borderId="2" xfId="0" applyNumberFormat="1" applyFont="1" applyBorder="1" applyAlignment="1">
      <alignment horizontal="center" vertical="center"/>
    </xf>
    <xf numFmtId="166" fontId="2" fillId="0" borderId="3" xfId="0" applyNumberFormat="1" applyFont="1" applyBorder="1" applyAlignment="1">
      <alignment horizontal="center" vertical="center"/>
    </xf>
    <xf numFmtId="44" fontId="2" fillId="0" borderId="1" xfId="0" applyNumberFormat="1" applyFont="1" applyBorder="1" applyAlignment="1">
      <alignment horizontal="center" vertical="center"/>
    </xf>
    <xf numFmtId="0" fontId="2" fillId="0" borderId="40" xfId="0" applyFont="1" applyBorder="1" applyAlignment="1">
      <alignment horizontal="left" vertical="center" wrapText="1"/>
    </xf>
    <xf numFmtId="0" fontId="2" fillId="0" borderId="44" xfId="0" applyFont="1" applyBorder="1" applyAlignment="1">
      <alignment horizontal="left" vertical="center" wrapText="1"/>
    </xf>
    <xf numFmtId="0" fontId="2" fillId="0" borderId="50" xfId="0" applyFont="1" applyBorder="1" applyAlignment="1">
      <alignment horizontal="left" vertical="center" wrapText="1"/>
    </xf>
    <xf numFmtId="44" fontId="2" fillId="0" borderId="40" xfId="0" applyNumberFormat="1" applyFont="1" applyBorder="1" applyAlignment="1">
      <alignment horizontal="center" vertical="center" wrapText="1"/>
    </xf>
    <xf numFmtId="44" fontId="2" fillId="0" borderId="50" xfId="0" applyNumberFormat="1" applyFont="1" applyBorder="1" applyAlignment="1">
      <alignment horizontal="center" vertical="center" wrapText="1"/>
    </xf>
    <xf numFmtId="0" fontId="2" fillId="0" borderId="22" xfId="0" applyFont="1" applyBorder="1" applyAlignment="1">
      <alignment horizontal="center" vertical="center"/>
    </xf>
    <xf numFmtId="0" fontId="2" fillId="0" borderId="26" xfId="0" applyFont="1" applyBorder="1" applyAlignment="1">
      <alignment horizontal="center" vertical="center"/>
    </xf>
    <xf numFmtId="2" fontId="2" fillId="0" borderId="22" xfId="0" applyNumberFormat="1" applyFont="1" applyBorder="1" applyAlignment="1">
      <alignment horizontal="center" vertical="center"/>
    </xf>
    <xf numFmtId="2" fontId="2" fillId="0" borderId="26" xfId="0" applyNumberFormat="1" applyFont="1" applyBorder="1" applyAlignment="1">
      <alignment horizontal="center" vertical="center"/>
    </xf>
    <xf numFmtId="165" fontId="2" fillId="0" borderId="22" xfId="0" applyNumberFormat="1" applyFont="1" applyBorder="1" applyAlignment="1">
      <alignment horizontal="center" vertical="center"/>
    </xf>
    <xf numFmtId="165" fontId="2" fillId="0" borderId="26" xfId="0" applyNumberFormat="1" applyFont="1" applyBorder="1" applyAlignment="1">
      <alignment horizontal="center" vertical="center"/>
    </xf>
    <xf numFmtId="44" fontId="2" fillId="0" borderId="23" xfId="0" applyNumberFormat="1" applyFont="1" applyBorder="1" applyAlignment="1">
      <alignment horizontal="center" vertical="center"/>
    </xf>
    <xf numFmtId="44" fontId="2" fillId="0" borderId="25" xfId="0" applyNumberFormat="1" applyFont="1" applyBorder="1" applyAlignment="1">
      <alignment horizontal="center" vertical="center"/>
    </xf>
    <xf numFmtId="44" fontId="2" fillId="0" borderId="17" xfId="0" applyNumberFormat="1" applyFont="1" applyBorder="1" applyAlignment="1">
      <alignment horizontal="center" vertical="center"/>
    </xf>
    <xf numFmtId="44" fontId="2" fillId="0" borderId="18" xfId="0" applyNumberFormat="1" applyFont="1" applyBorder="1" applyAlignment="1">
      <alignment horizontal="center" vertical="center"/>
    </xf>
    <xf numFmtId="0" fontId="1" fillId="0" borderId="19" xfId="0" applyFont="1" applyBorder="1" applyAlignment="1">
      <alignment horizontal="center" vertical="center" wrapText="1"/>
    </xf>
    <xf numFmtId="0" fontId="2" fillId="0" borderId="16" xfId="0" applyFont="1" applyBorder="1" applyAlignment="1">
      <alignment horizontal="center" vertical="center"/>
    </xf>
    <xf numFmtId="2" fontId="2" fillId="0" borderId="16" xfId="0" applyNumberFormat="1" applyFont="1" applyBorder="1" applyAlignment="1">
      <alignment horizontal="center" vertical="center"/>
    </xf>
    <xf numFmtId="165" fontId="2" fillId="0" borderId="16" xfId="0" applyNumberFormat="1" applyFont="1" applyBorder="1" applyAlignment="1">
      <alignment horizontal="center" vertical="center"/>
    </xf>
    <xf numFmtId="44" fontId="2" fillId="0" borderId="19" xfId="0" applyNumberFormat="1" applyFont="1" applyBorder="1" applyAlignment="1">
      <alignment horizontal="center" vertical="center"/>
    </xf>
    <xf numFmtId="44" fontId="2" fillId="0" borderId="20" xfId="0" applyNumberFormat="1" applyFont="1" applyBorder="1" applyAlignment="1">
      <alignment horizontal="center" vertical="center"/>
    </xf>
    <xf numFmtId="2" fontId="2" fillId="0" borderId="5"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2" fillId="0" borderId="37" xfId="0" applyFont="1" applyBorder="1" applyAlignment="1">
      <alignment horizontal="left" vertical="center" wrapText="1"/>
    </xf>
    <xf numFmtId="0" fontId="2" fillId="0" borderId="43" xfId="0" applyFont="1" applyBorder="1" applyAlignment="1">
      <alignment horizontal="left" vertical="center" wrapText="1"/>
    </xf>
    <xf numFmtId="0" fontId="2" fillId="0" borderId="48" xfId="0" applyFont="1" applyBorder="1" applyAlignment="1">
      <alignment horizontal="left" vertical="center" wrapText="1"/>
    </xf>
    <xf numFmtId="44" fontId="2" fillId="0" borderId="37" xfId="0" applyNumberFormat="1" applyFont="1" applyBorder="1" applyAlignment="1">
      <alignment horizontal="center" vertical="center" wrapText="1"/>
    </xf>
    <xf numFmtId="44" fontId="2" fillId="0" borderId="48"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166" fontId="2" fillId="0" borderId="1" xfId="0" applyNumberFormat="1" applyFont="1" applyBorder="1" applyAlignment="1">
      <alignment horizontal="center"/>
    </xf>
    <xf numFmtId="166" fontId="2" fillId="0" borderId="3" xfId="0" applyNumberFormat="1" applyFont="1" applyBorder="1" applyAlignment="1">
      <alignment horizontal="center"/>
    </xf>
    <xf numFmtId="0" fontId="5" fillId="0" borderId="23" xfId="1" applyFont="1" applyBorder="1" applyAlignment="1" applyProtection="1">
      <alignment horizontal="left" vertical="center" wrapText="1" readingOrder="1"/>
    </xf>
    <xf numFmtId="0" fontId="5" fillId="0" borderId="24" xfId="1" applyFont="1" applyBorder="1" applyAlignment="1" applyProtection="1">
      <alignment horizontal="left" vertical="center" wrapText="1" readingOrder="1"/>
    </xf>
    <xf numFmtId="0" fontId="5" fillId="0" borderId="25" xfId="1" applyFont="1" applyBorder="1" applyAlignment="1" applyProtection="1">
      <alignment horizontal="left" vertical="center" wrapText="1" readingOrder="1"/>
    </xf>
    <xf numFmtId="165" fontId="2" fillId="0" borderId="4" xfId="0" applyNumberFormat="1" applyFont="1" applyBorder="1" applyAlignment="1">
      <alignment horizontal="center" vertical="center" wrapText="1"/>
    </xf>
    <xf numFmtId="165" fontId="2" fillId="0" borderId="12"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28" xfId="0" applyFont="1" applyBorder="1" applyAlignment="1">
      <alignment horizontal="center" vertical="center" wrapText="1"/>
    </xf>
    <xf numFmtId="44" fontId="0" fillId="0" borderId="23" xfId="0" applyNumberFormat="1" applyBorder="1" applyAlignment="1">
      <alignment horizontal="center" vertical="center" wrapText="1"/>
    </xf>
    <xf numFmtId="44" fontId="0" fillId="0" borderId="25" xfId="0" applyNumberFormat="1" applyBorder="1" applyAlignment="1">
      <alignment horizontal="center" vertical="center" wrapText="1"/>
    </xf>
    <xf numFmtId="44" fontId="0" fillId="0" borderId="19" xfId="0" applyNumberFormat="1" applyBorder="1" applyAlignment="1">
      <alignment horizontal="center" vertical="center" wrapText="1"/>
    </xf>
    <xf numFmtId="44" fontId="0" fillId="0" borderId="20" xfId="0" applyNumberFormat="1" applyBorder="1" applyAlignment="1">
      <alignment horizontal="center" vertical="center" wrapText="1"/>
    </xf>
    <xf numFmtId="165" fontId="8" fillId="0" borderId="44" xfId="0" applyNumberFormat="1" applyFont="1" applyBorder="1" applyAlignment="1">
      <alignment horizontal="center" vertical="center" wrapText="1"/>
    </xf>
    <xf numFmtId="0" fontId="8"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2" fillId="0" borderId="24" xfId="0" applyFont="1" applyBorder="1" applyAlignment="1">
      <alignment horizontal="center" vertical="center" wrapText="1"/>
    </xf>
    <xf numFmtId="0" fontId="2" fillId="0" borderId="0" xfId="0" applyFont="1" applyAlignment="1">
      <alignment horizontal="center" vertical="center" wrapText="1"/>
    </xf>
    <xf numFmtId="165" fontId="2" fillId="0" borderId="24" xfId="0" applyNumberFormat="1" applyFont="1" applyBorder="1" applyAlignment="1">
      <alignment horizontal="center" vertical="center" wrapText="1"/>
    </xf>
    <xf numFmtId="165" fontId="2" fillId="0" borderId="0" xfId="0" applyNumberFormat="1" applyFont="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9" xfId="0" applyFont="1" applyBorder="1" applyAlignment="1">
      <alignment horizontal="left" vertical="center" wrapText="1"/>
    </xf>
    <xf numFmtId="0" fontId="8" fillId="0" borderId="27" xfId="0" applyFont="1" applyBorder="1" applyAlignment="1">
      <alignment horizontal="left" vertical="center" wrapText="1"/>
    </xf>
    <xf numFmtId="0" fontId="8" fillId="0" borderId="20" xfId="0" applyFont="1" applyBorder="1" applyAlignment="1">
      <alignment horizontal="left"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2" fontId="2" fillId="0" borderId="4" xfId="0" applyNumberFormat="1" applyFont="1" applyBorder="1" applyAlignment="1">
      <alignment horizontal="center" vertical="center"/>
    </xf>
    <xf numFmtId="2" fontId="2" fillId="0" borderId="8" xfId="0" applyNumberFormat="1" applyFont="1" applyBorder="1" applyAlignment="1">
      <alignment horizontal="center" vertical="center"/>
    </xf>
    <xf numFmtId="2" fontId="2" fillId="0" borderId="12" xfId="0" applyNumberFormat="1" applyFont="1" applyBorder="1" applyAlignment="1">
      <alignment horizontal="center" vertical="center"/>
    </xf>
    <xf numFmtId="165" fontId="2" fillId="0" borderId="42" xfId="0" applyNumberFormat="1" applyFont="1" applyBorder="1" applyAlignment="1">
      <alignment horizontal="center" vertical="center"/>
    </xf>
    <xf numFmtId="165" fontId="2" fillId="0" borderId="43" xfId="0" applyNumberFormat="1" applyFont="1" applyBorder="1" applyAlignment="1">
      <alignment horizontal="center" vertical="center"/>
    </xf>
    <xf numFmtId="165" fontId="2" fillId="0" borderId="44" xfId="0" applyNumberFormat="1" applyFont="1" applyBorder="1" applyAlignment="1">
      <alignment horizontal="center" vertical="center"/>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20" xfId="0" applyFont="1" applyBorder="1" applyAlignment="1">
      <alignment horizontal="left" vertical="center" wrapText="1"/>
    </xf>
    <xf numFmtId="166" fontId="8" fillId="0" borderId="19" xfId="0" applyNumberFormat="1" applyFont="1" applyBorder="1" applyAlignment="1">
      <alignment horizontal="center" vertical="center" wrapText="1"/>
    </xf>
    <xf numFmtId="166" fontId="8" fillId="0" borderId="20"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xf>
    <xf numFmtId="2" fontId="8" fillId="0" borderId="22" xfId="0" applyNumberFormat="1" applyFont="1" applyBorder="1" applyAlignment="1">
      <alignment horizontal="center" vertical="center" wrapText="1"/>
    </xf>
    <xf numFmtId="2" fontId="8" fillId="0" borderId="26" xfId="0" applyNumberFormat="1" applyFont="1" applyBorder="1" applyAlignment="1">
      <alignment horizontal="center" vertical="center" wrapText="1"/>
    </xf>
    <xf numFmtId="165" fontId="8" fillId="0" borderId="22" xfId="0" applyNumberFormat="1" applyFont="1" applyBorder="1" applyAlignment="1">
      <alignment horizontal="center" vertical="center" wrapText="1"/>
    </xf>
    <xf numFmtId="165" fontId="8" fillId="0" borderId="26" xfId="0" applyNumberFormat="1" applyFont="1" applyBorder="1" applyAlignment="1">
      <alignment horizontal="center" vertical="center" wrapText="1"/>
    </xf>
    <xf numFmtId="165" fontId="2" fillId="0" borderId="8" xfId="0" applyNumberFormat="1" applyFont="1" applyBorder="1" applyAlignment="1">
      <alignment horizontal="center" vertical="center" wrapText="1"/>
    </xf>
    <xf numFmtId="0" fontId="7" fillId="0" borderId="40" xfId="0" applyFont="1" applyBorder="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8" fillId="0" borderId="44" xfId="0" applyFont="1" applyBorder="1" applyAlignment="1">
      <alignment horizontal="center" vertical="center" wrapText="1"/>
    </xf>
    <xf numFmtId="2" fontId="8" fillId="0" borderId="12" xfId="0" applyNumberFormat="1" applyFont="1" applyBorder="1" applyAlignment="1">
      <alignment horizontal="center" vertical="center" wrapText="1"/>
    </xf>
    <xf numFmtId="0" fontId="1" fillId="0" borderId="39" xfId="0" applyFont="1" applyBorder="1" applyAlignment="1">
      <alignment horizontal="center" vertical="center" wrapText="1"/>
    </xf>
    <xf numFmtId="0" fontId="8" fillId="0" borderId="35" xfId="0" applyFont="1" applyBorder="1" applyAlignment="1">
      <alignment horizontal="left" vertical="center" wrapText="1"/>
    </xf>
    <xf numFmtId="0" fontId="7" fillId="0" borderId="33" xfId="0" applyFont="1" applyBorder="1" applyAlignment="1">
      <alignment horizontal="left" vertical="center" wrapText="1"/>
    </xf>
    <xf numFmtId="0" fontId="7" fillId="0" borderId="46"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 fillId="0" borderId="34" xfId="0" applyFont="1" applyBorder="1" applyAlignment="1">
      <alignment horizontal="center" vertical="center" wrapText="1"/>
    </xf>
    <xf numFmtId="2" fontId="2" fillId="0" borderId="45" xfId="0" applyNumberFormat="1" applyFont="1" applyBorder="1" applyAlignment="1">
      <alignment horizontal="center" vertical="center" wrapText="1"/>
    </xf>
    <xf numFmtId="165" fontId="2" fillId="0" borderId="34"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7" fillId="0" borderId="26"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166" fontId="2" fillId="0" borderId="19" xfId="0" applyNumberFormat="1" applyFont="1" applyBorder="1" applyAlignment="1">
      <alignment horizontal="center" vertical="center"/>
    </xf>
    <xf numFmtId="166" fontId="2" fillId="0" borderId="20" xfId="0" applyNumberFormat="1" applyFont="1" applyBorder="1" applyAlignment="1">
      <alignment horizontal="center" vertical="center"/>
    </xf>
    <xf numFmtId="166" fontId="2" fillId="0" borderId="23" xfId="0" applyNumberFormat="1" applyFont="1" applyBorder="1" applyAlignment="1">
      <alignment horizontal="center" vertical="center"/>
    </xf>
    <xf numFmtId="166" fontId="2" fillId="0" borderId="25" xfId="0" applyNumberFormat="1" applyFont="1" applyBorder="1" applyAlignment="1">
      <alignment horizontal="center" vertical="center"/>
    </xf>
    <xf numFmtId="166" fontId="2" fillId="0" borderId="17" xfId="0" applyNumberFormat="1" applyFont="1" applyBorder="1" applyAlignment="1">
      <alignment horizontal="center" vertical="center"/>
    </xf>
    <xf numFmtId="166" fontId="2" fillId="0" borderId="18" xfId="0" applyNumberFormat="1" applyFont="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165" fontId="1" fillId="0" borderId="4" xfId="0" applyNumberFormat="1" applyFont="1" applyBorder="1" applyAlignment="1">
      <alignment horizontal="center" vertical="center" wrapText="1"/>
    </xf>
    <xf numFmtId="165" fontId="1" fillId="0" borderId="8" xfId="0" applyNumberFormat="1" applyFont="1" applyBorder="1" applyAlignment="1">
      <alignment horizontal="center" vertical="center" wrapText="1"/>
    </xf>
    <xf numFmtId="165" fontId="1" fillId="0" borderId="12" xfId="0" applyNumberFormat="1" applyFont="1" applyBorder="1" applyAlignment="1">
      <alignment horizontal="center" vertical="center" wrapText="1"/>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17" xfId="0" applyFont="1" applyBorder="1" applyAlignment="1">
      <alignment horizontal="left" vertical="center"/>
    </xf>
    <xf numFmtId="0" fontId="1" fillId="0" borderId="0" xfId="0" applyFont="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20" xfId="0" applyFont="1" applyBorder="1" applyAlignment="1">
      <alignment horizontal="left" vertical="center"/>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7" xfId="0" applyFont="1" applyBorder="1" applyAlignment="1">
      <alignment horizontal="left" vertical="center"/>
    </xf>
    <xf numFmtId="0" fontId="2" fillId="0" borderId="20" xfId="0" applyFont="1" applyBorder="1" applyAlignment="1">
      <alignment horizontal="lef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166" fontId="2" fillId="0" borderId="1" xfId="2" applyNumberFormat="1" applyFont="1" applyBorder="1" applyAlignment="1">
      <alignment horizontal="center" vertical="center"/>
    </xf>
    <xf numFmtId="166" fontId="2" fillId="0" borderId="2" xfId="2" applyNumberFormat="1" applyFont="1" applyBorder="1" applyAlignment="1">
      <alignment horizontal="center" vertical="center"/>
    </xf>
    <xf numFmtId="166" fontId="2" fillId="0" borderId="3" xfId="2" applyNumberFormat="1" applyFont="1" applyBorder="1" applyAlignment="1">
      <alignment horizontal="center" vertical="center"/>
    </xf>
    <xf numFmtId="44" fontId="1" fillId="0" borderId="23" xfId="0" applyNumberFormat="1" applyFont="1" applyBorder="1" applyAlignment="1">
      <alignment horizontal="center" vertical="center"/>
    </xf>
    <xf numFmtId="44" fontId="1" fillId="0" borderId="25" xfId="0" applyNumberFormat="1" applyFont="1" applyBorder="1" applyAlignment="1">
      <alignment horizontal="center" vertical="center"/>
    </xf>
    <xf numFmtId="44" fontId="1" fillId="0" borderId="17" xfId="0" applyNumberFormat="1" applyFont="1" applyBorder="1" applyAlignment="1">
      <alignment horizontal="center" vertical="center"/>
    </xf>
    <xf numFmtId="44" fontId="1" fillId="0" borderId="18" xfId="0" applyNumberFormat="1"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40" xfId="0" applyFont="1" applyBorder="1" applyAlignment="1">
      <alignment horizontal="center" vertical="center"/>
    </xf>
    <xf numFmtId="2" fontId="2" fillId="0" borderId="23" xfId="0" applyNumberFormat="1" applyFont="1" applyBorder="1" applyAlignment="1">
      <alignment horizontal="center" vertical="center"/>
    </xf>
    <xf numFmtId="2" fontId="2" fillId="0" borderId="25" xfId="0" applyNumberFormat="1" applyFont="1" applyBorder="1" applyAlignment="1">
      <alignment horizontal="center" vertical="center"/>
    </xf>
    <xf numFmtId="2" fontId="2" fillId="0" borderId="17" xfId="0" applyNumberFormat="1" applyFont="1" applyBorder="1" applyAlignment="1">
      <alignment horizontal="center" vertical="center"/>
    </xf>
    <xf numFmtId="2" fontId="2" fillId="0" borderId="18" xfId="0" applyNumberFormat="1" applyFont="1" applyBorder="1" applyAlignment="1">
      <alignment horizontal="center" vertical="center"/>
    </xf>
  </cellXfs>
  <cellStyles count="3">
    <cellStyle name="Normal 2" xfId="1" xr:uid="{00000000-0005-0000-0000-000001000000}"/>
    <cellStyle name="Normalno"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357"/>
  <sheetViews>
    <sheetView tabSelected="1" zoomScale="85" zoomScaleNormal="85" zoomScaleSheetLayoutView="100" workbookViewId="0">
      <selection activeCell="I43" sqref="I43:J45"/>
    </sheetView>
  </sheetViews>
  <sheetFormatPr defaultRowHeight="15" x14ac:dyDescent="0.25"/>
  <cols>
    <col min="1" max="1" width="5.140625" customWidth="1"/>
    <col min="2" max="2" width="7" customWidth="1"/>
    <col min="4" max="4" width="12.42578125" customWidth="1"/>
    <col min="5" max="5" width="21.7109375" customWidth="1"/>
    <col min="8" max="8" width="11.140625" style="46" customWidth="1"/>
    <col min="10" max="10" width="5.5703125" customWidth="1"/>
    <col min="11" max="11" width="6.28515625" customWidth="1"/>
    <col min="12" max="12" width="12" customWidth="1"/>
    <col min="13" max="13" width="11.140625" customWidth="1"/>
    <col min="14" max="14" width="8.5703125" customWidth="1"/>
  </cols>
  <sheetData>
    <row r="2" spans="2:10" ht="15.75" thickBot="1" x14ac:dyDescent="0.3"/>
    <row r="3" spans="2:10" ht="15.75" thickBot="1" x14ac:dyDescent="0.3">
      <c r="B3" s="86" t="s">
        <v>142</v>
      </c>
      <c r="C3" s="87"/>
      <c r="D3" s="87"/>
      <c r="E3" s="87"/>
      <c r="F3" s="87"/>
      <c r="G3" s="87"/>
      <c r="H3" s="87"/>
      <c r="I3" s="87"/>
      <c r="J3" s="88"/>
    </row>
    <row r="4" spans="2:10" x14ac:dyDescent="0.25">
      <c r="B4" s="91" t="s">
        <v>0</v>
      </c>
      <c r="C4" s="94" t="s">
        <v>1</v>
      </c>
      <c r="D4" s="95"/>
      <c r="E4" s="96"/>
      <c r="F4" s="91" t="s">
        <v>2</v>
      </c>
      <c r="G4" s="91" t="s">
        <v>3</v>
      </c>
      <c r="H4" s="333" t="s">
        <v>177</v>
      </c>
      <c r="I4" s="94" t="s">
        <v>176</v>
      </c>
      <c r="J4" s="96"/>
    </row>
    <row r="5" spans="2:10" x14ac:dyDescent="0.25">
      <c r="B5" s="92"/>
      <c r="C5" s="97"/>
      <c r="D5" s="98"/>
      <c r="E5" s="99"/>
      <c r="F5" s="92"/>
      <c r="G5" s="92"/>
      <c r="H5" s="334"/>
      <c r="I5" s="97"/>
      <c r="J5" s="99"/>
    </row>
    <row r="6" spans="2:10" ht="15.75" thickBot="1" x14ac:dyDescent="0.3">
      <c r="B6" s="93"/>
      <c r="C6" s="100"/>
      <c r="D6" s="101"/>
      <c r="E6" s="102"/>
      <c r="F6" s="93"/>
      <c r="G6" s="93"/>
      <c r="H6" s="335"/>
      <c r="I6" s="100"/>
      <c r="J6" s="102"/>
    </row>
    <row r="7" spans="2:10" ht="15.75" thickBot="1" x14ac:dyDescent="0.3">
      <c r="B7" s="86" t="s">
        <v>6</v>
      </c>
      <c r="C7" s="87"/>
      <c r="D7" s="87"/>
      <c r="E7" s="87"/>
      <c r="F7" s="87"/>
      <c r="G7" s="87"/>
      <c r="H7" s="87"/>
      <c r="I7" s="87"/>
      <c r="J7" s="88"/>
    </row>
    <row r="8" spans="2:10" ht="246" customHeight="1" thickBot="1" x14ac:dyDescent="0.3">
      <c r="B8" s="48" t="s">
        <v>178</v>
      </c>
      <c r="C8" s="49"/>
      <c r="D8" s="49"/>
      <c r="E8" s="49"/>
      <c r="F8" s="49"/>
      <c r="G8" s="49"/>
      <c r="H8" s="49"/>
      <c r="I8" s="49"/>
      <c r="J8" s="50"/>
    </row>
    <row r="9" spans="2:10" x14ac:dyDescent="0.25">
      <c r="B9" s="103" t="s">
        <v>7</v>
      </c>
      <c r="C9" s="146"/>
      <c r="D9" s="146"/>
      <c r="E9" s="146"/>
      <c r="F9" s="146"/>
      <c r="G9" s="146"/>
      <c r="H9" s="146"/>
      <c r="I9" s="146"/>
      <c r="J9" s="147"/>
    </row>
    <row r="10" spans="2:10" x14ac:dyDescent="0.25">
      <c r="B10" s="346"/>
      <c r="C10" s="347"/>
      <c r="D10" s="347"/>
      <c r="E10" s="347"/>
      <c r="F10" s="347"/>
      <c r="G10" s="347"/>
      <c r="H10" s="347"/>
      <c r="I10" s="347"/>
      <c r="J10" s="348"/>
    </row>
    <row r="11" spans="2:10" x14ac:dyDescent="0.25">
      <c r="B11" s="346"/>
      <c r="C11" s="347"/>
      <c r="D11" s="347"/>
      <c r="E11" s="347"/>
      <c r="F11" s="347"/>
      <c r="G11" s="347"/>
      <c r="H11" s="347"/>
      <c r="I11" s="347"/>
      <c r="J11" s="348"/>
    </row>
    <row r="12" spans="2:10" x14ac:dyDescent="0.25">
      <c r="B12" s="346"/>
      <c r="C12" s="347"/>
      <c r="D12" s="347"/>
      <c r="E12" s="347"/>
      <c r="F12" s="347"/>
      <c r="G12" s="347"/>
      <c r="H12" s="347"/>
      <c r="I12" s="347"/>
      <c r="J12" s="348"/>
    </row>
    <row r="13" spans="2:10" x14ac:dyDescent="0.25">
      <c r="B13" s="346"/>
      <c r="C13" s="347"/>
      <c r="D13" s="347"/>
      <c r="E13" s="347"/>
      <c r="F13" s="347"/>
      <c r="G13" s="347"/>
      <c r="H13" s="347"/>
      <c r="I13" s="347"/>
      <c r="J13" s="348"/>
    </row>
    <row r="14" spans="2:10" x14ac:dyDescent="0.25">
      <c r="B14" s="346"/>
      <c r="C14" s="347"/>
      <c r="D14" s="347"/>
      <c r="E14" s="347"/>
      <c r="F14" s="347"/>
      <c r="G14" s="347"/>
      <c r="H14" s="347"/>
      <c r="I14" s="347"/>
      <c r="J14" s="348"/>
    </row>
    <row r="15" spans="2:10" ht="12.75" customHeight="1" thickBot="1" x14ac:dyDescent="0.3">
      <c r="B15" s="349"/>
      <c r="C15" s="350"/>
      <c r="D15" s="350"/>
      <c r="E15" s="350"/>
      <c r="F15" s="350"/>
      <c r="G15" s="350"/>
      <c r="H15" s="350"/>
      <c r="I15" s="350"/>
      <c r="J15" s="351"/>
    </row>
    <row r="16" spans="2:10" ht="15" customHeight="1" x14ac:dyDescent="0.25">
      <c r="B16" s="103" t="s">
        <v>8</v>
      </c>
      <c r="C16" s="104"/>
      <c r="D16" s="104"/>
      <c r="E16" s="104"/>
      <c r="F16" s="104"/>
      <c r="G16" s="104"/>
      <c r="H16" s="104"/>
      <c r="I16" s="104"/>
      <c r="J16" s="105"/>
    </row>
    <row r="17" spans="2:10" x14ac:dyDescent="0.25">
      <c r="B17" s="106"/>
      <c r="C17" s="107"/>
      <c r="D17" s="107"/>
      <c r="E17" s="107"/>
      <c r="F17" s="107"/>
      <c r="G17" s="107"/>
      <c r="H17" s="107"/>
      <c r="I17" s="107"/>
      <c r="J17" s="108"/>
    </row>
    <row r="18" spans="2:10" x14ac:dyDescent="0.25">
      <c r="B18" s="106"/>
      <c r="C18" s="107"/>
      <c r="D18" s="107"/>
      <c r="E18" s="107"/>
      <c r="F18" s="107"/>
      <c r="G18" s="107"/>
      <c r="H18" s="107"/>
      <c r="I18" s="107"/>
      <c r="J18" s="108"/>
    </row>
    <row r="19" spans="2:10" ht="15.75" thickBot="1" x14ac:dyDescent="0.3">
      <c r="B19" s="109"/>
      <c r="C19" s="110"/>
      <c r="D19" s="110"/>
      <c r="E19" s="110"/>
      <c r="F19" s="110"/>
      <c r="G19" s="110"/>
      <c r="H19" s="110"/>
      <c r="I19" s="110"/>
      <c r="J19" s="111"/>
    </row>
    <row r="20" spans="2:10" ht="16.5" customHeight="1" thickBot="1" x14ac:dyDescent="0.3">
      <c r="B20" s="86" t="s">
        <v>20</v>
      </c>
      <c r="C20" s="87"/>
      <c r="D20" s="87"/>
      <c r="E20" s="87"/>
      <c r="F20" s="87"/>
      <c r="G20" s="87"/>
      <c r="H20" s="87"/>
      <c r="I20" s="87"/>
      <c r="J20" s="88"/>
    </row>
    <row r="21" spans="2:10" ht="21.75" customHeight="1" x14ac:dyDescent="0.25">
      <c r="B21" s="103" t="s">
        <v>10</v>
      </c>
      <c r="C21" s="146"/>
      <c r="D21" s="146"/>
      <c r="E21" s="146"/>
      <c r="F21" s="146"/>
      <c r="G21" s="146"/>
      <c r="H21" s="146"/>
      <c r="I21" s="146"/>
      <c r="J21" s="147"/>
    </row>
    <row r="22" spans="2:10" ht="21.75" customHeight="1" x14ac:dyDescent="0.25">
      <c r="B22" s="346"/>
      <c r="C22" s="347"/>
      <c r="D22" s="347"/>
      <c r="E22" s="347"/>
      <c r="F22" s="347"/>
      <c r="G22" s="347"/>
      <c r="H22" s="347"/>
      <c r="I22" s="347"/>
      <c r="J22" s="348"/>
    </row>
    <row r="23" spans="2:10" ht="21.75" customHeight="1" x14ac:dyDescent="0.25">
      <c r="B23" s="346"/>
      <c r="C23" s="347"/>
      <c r="D23" s="347"/>
      <c r="E23" s="347"/>
      <c r="F23" s="347"/>
      <c r="G23" s="347"/>
      <c r="H23" s="347"/>
      <c r="I23" s="347"/>
      <c r="J23" s="348"/>
    </row>
    <row r="24" spans="2:10" ht="21.75" customHeight="1" x14ac:dyDescent="0.25">
      <c r="B24" s="346"/>
      <c r="C24" s="347"/>
      <c r="D24" s="347"/>
      <c r="E24" s="347"/>
      <c r="F24" s="347"/>
      <c r="G24" s="347"/>
      <c r="H24" s="347"/>
      <c r="I24" s="347"/>
      <c r="J24" s="348"/>
    </row>
    <row r="25" spans="2:10" ht="21.75" customHeight="1" x14ac:dyDescent="0.25">
      <c r="B25" s="346"/>
      <c r="C25" s="347"/>
      <c r="D25" s="347"/>
      <c r="E25" s="347"/>
      <c r="F25" s="347"/>
      <c r="G25" s="347"/>
      <c r="H25" s="347"/>
      <c r="I25" s="347"/>
      <c r="J25" s="348"/>
    </row>
    <row r="26" spans="2:10" ht="21.75" customHeight="1" thickBot="1" x14ac:dyDescent="0.3">
      <c r="B26" s="349"/>
      <c r="C26" s="350"/>
      <c r="D26" s="350"/>
      <c r="E26" s="350"/>
      <c r="F26" s="350"/>
      <c r="G26" s="350"/>
      <c r="H26" s="350"/>
      <c r="I26" s="350"/>
      <c r="J26" s="351"/>
    </row>
    <row r="27" spans="2:10" ht="21.75" customHeight="1" x14ac:dyDescent="0.25">
      <c r="B27" s="103" t="s">
        <v>11</v>
      </c>
      <c r="C27" s="146"/>
      <c r="D27" s="146"/>
      <c r="E27" s="146"/>
      <c r="F27" s="146"/>
      <c r="G27" s="146"/>
      <c r="H27" s="146"/>
      <c r="I27" s="146"/>
      <c r="J27" s="147"/>
    </row>
    <row r="28" spans="2:10" ht="21.75" customHeight="1" x14ac:dyDescent="0.25">
      <c r="B28" s="346"/>
      <c r="C28" s="347"/>
      <c r="D28" s="347"/>
      <c r="E28" s="347"/>
      <c r="F28" s="347"/>
      <c r="G28" s="347"/>
      <c r="H28" s="347"/>
      <c r="I28" s="347"/>
      <c r="J28" s="348"/>
    </row>
    <row r="29" spans="2:10" ht="21.75" customHeight="1" x14ac:dyDescent="0.25">
      <c r="B29" s="346"/>
      <c r="C29" s="347"/>
      <c r="D29" s="347"/>
      <c r="E29" s="347"/>
      <c r="F29" s="347"/>
      <c r="G29" s="347"/>
      <c r="H29" s="347"/>
      <c r="I29" s="347"/>
      <c r="J29" s="348"/>
    </row>
    <row r="30" spans="2:10" ht="21.75" customHeight="1" x14ac:dyDescent="0.25">
      <c r="B30" s="346"/>
      <c r="C30" s="347"/>
      <c r="D30" s="347"/>
      <c r="E30" s="347"/>
      <c r="F30" s="347"/>
      <c r="G30" s="347"/>
      <c r="H30" s="347"/>
      <c r="I30" s="347"/>
      <c r="J30" s="348"/>
    </row>
    <row r="31" spans="2:10" ht="21.75" customHeight="1" x14ac:dyDescent="0.25">
      <c r="B31" s="346"/>
      <c r="C31" s="347"/>
      <c r="D31" s="347"/>
      <c r="E31" s="347"/>
      <c r="F31" s="347"/>
      <c r="G31" s="347"/>
      <c r="H31" s="347"/>
      <c r="I31" s="347"/>
      <c r="J31" s="348"/>
    </row>
    <row r="32" spans="2:10" ht="21.75" customHeight="1" x14ac:dyDescent="0.25">
      <c r="B32" s="346"/>
      <c r="C32" s="347"/>
      <c r="D32" s="347"/>
      <c r="E32" s="347"/>
      <c r="F32" s="347"/>
      <c r="G32" s="347"/>
      <c r="H32" s="347"/>
      <c r="I32" s="347"/>
      <c r="J32" s="348"/>
    </row>
    <row r="33" spans="2:10" ht="21.6" customHeight="1" thickBot="1" x14ac:dyDescent="0.3">
      <c r="B33" s="349"/>
      <c r="C33" s="350"/>
      <c r="D33" s="350"/>
      <c r="E33" s="350"/>
      <c r="F33" s="350"/>
      <c r="G33" s="350"/>
      <c r="H33" s="350"/>
      <c r="I33" s="350"/>
      <c r="J33" s="351"/>
    </row>
    <row r="34" spans="2:10" ht="21.75" customHeight="1" x14ac:dyDescent="0.25">
      <c r="B34" s="91" t="s">
        <v>0</v>
      </c>
      <c r="C34" s="94" t="s">
        <v>1</v>
      </c>
      <c r="D34" s="95"/>
      <c r="E34" s="96"/>
      <c r="F34" s="91" t="s">
        <v>2</v>
      </c>
      <c r="G34" s="91" t="s">
        <v>3</v>
      </c>
      <c r="H34" s="333" t="s">
        <v>177</v>
      </c>
      <c r="I34" s="94" t="s">
        <v>176</v>
      </c>
      <c r="J34" s="96"/>
    </row>
    <row r="35" spans="2:10" ht="16.5" customHeight="1" x14ac:dyDescent="0.25">
      <c r="B35" s="92"/>
      <c r="C35" s="97"/>
      <c r="D35" s="98"/>
      <c r="E35" s="99"/>
      <c r="F35" s="92"/>
      <c r="G35" s="92"/>
      <c r="H35" s="334"/>
      <c r="I35" s="97"/>
      <c r="J35" s="99"/>
    </row>
    <row r="36" spans="2:10" ht="17.25" customHeight="1" thickBot="1" x14ac:dyDescent="0.3">
      <c r="B36" s="93"/>
      <c r="C36" s="100"/>
      <c r="D36" s="101"/>
      <c r="E36" s="102"/>
      <c r="F36" s="93"/>
      <c r="G36" s="93"/>
      <c r="H36" s="335"/>
      <c r="I36" s="100"/>
      <c r="J36" s="102"/>
    </row>
    <row r="37" spans="2:10" ht="28.5" customHeight="1" x14ac:dyDescent="0.25">
      <c r="B37" s="53" t="s">
        <v>9</v>
      </c>
      <c r="C37" s="103" t="s">
        <v>32</v>
      </c>
      <c r="D37" s="274"/>
      <c r="E37" s="275"/>
      <c r="F37" s="59" t="s">
        <v>31</v>
      </c>
      <c r="G37" s="113">
        <v>1</v>
      </c>
      <c r="H37" s="51"/>
      <c r="I37" s="171">
        <f>ROUND((G37*H37),2)</f>
        <v>0</v>
      </c>
      <c r="J37" s="172"/>
    </row>
    <row r="38" spans="2:10" ht="28.5" customHeight="1" x14ac:dyDescent="0.25">
      <c r="B38" s="54"/>
      <c r="C38" s="276"/>
      <c r="D38" s="277"/>
      <c r="E38" s="278"/>
      <c r="F38" s="60"/>
      <c r="G38" s="114"/>
      <c r="H38" s="63"/>
      <c r="I38" s="173"/>
      <c r="J38" s="174"/>
    </row>
    <row r="39" spans="2:10" ht="195.75" customHeight="1" thickBot="1" x14ac:dyDescent="0.3">
      <c r="B39" s="55"/>
      <c r="C39" s="279"/>
      <c r="D39" s="280"/>
      <c r="E39" s="281"/>
      <c r="F39" s="60"/>
      <c r="G39" s="114"/>
      <c r="H39" s="63"/>
      <c r="I39" s="173"/>
      <c r="J39" s="174"/>
    </row>
    <row r="40" spans="2:10" ht="21.75" customHeight="1" x14ac:dyDescent="0.25">
      <c r="B40" s="53" t="s">
        <v>19</v>
      </c>
      <c r="C40" s="103" t="s">
        <v>80</v>
      </c>
      <c r="D40" s="274"/>
      <c r="E40" s="275"/>
      <c r="F40" s="59" t="s">
        <v>31</v>
      </c>
      <c r="G40" s="113">
        <v>1</v>
      </c>
      <c r="H40" s="51"/>
      <c r="I40" s="171">
        <f>ROUND((G40*H40),2)</f>
        <v>0</v>
      </c>
      <c r="J40" s="172"/>
    </row>
    <row r="41" spans="2:10" ht="21.75" customHeight="1" x14ac:dyDescent="0.25">
      <c r="B41" s="54"/>
      <c r="C41" s="276"/>
      <c r="D41" s="277"/>
      <c r="E41" s="278"/>
      <c r="F41" s="60"/>
      <c r="G41" s="114"/>
      <c r="H41" s="63"/>
      <c r="I41" s="173"/>
      <c r="J41" s="174"/>
    </row>
    <row r="42" spans="2:10" ht="21.75" customHeight="1" thickBot="1" x14ac:dyDescent="0.3">
      <c r="B42" s="55"/>
      <c r="C42" s="279"/>
      <c r="D42" s="280"/>
      <c r="E42" s="281"/>
      <c r="F42" s="112"/>
      <c r="G42" s="115"/>
      <c r="H42" s="52"/>
      <c r="I42" s="173"/>
      <c r="J42" s="174"/>
    </row>
    <row r="43" spans="2:10" ht="38.25" customHeight="1" x14ac:dyDescent="0.25">
      <c r="B43" s="53" t="s">
        <v>21</v>
      </c>
      <c r="C43" s="103" t="s">
        <v>113</v>
      </c>
      <c r="D43" s="104"/>
      <c r="E43" s="105"/>
      <c r="F43" s="59" t="s">
        <v>4</v>
      </c>
      <c r="G43" s="113">
        <v>350</v>
      </c>
      <c r="H43" s="51"/>
      <c r="I43" s="171">
        <f>ROUND((G43*H43),2)</f>
        <v>0</v>
      </c>
      <c r="J43" s="172"/>
    </row>
    <row r="44" spans="2:10" ht="60.75" customHeight="1" x14ac:dyDescent="0.25">
      <c r="B44" s="54"/>
      <c r="C44" s="106"/>
      <c r="D44" s="107"/>
      <c r="E44" s="108"/>
      <c r="F44" s="60"/>
      <c r="G44" s="114"/>
      <c r="H44" s="63"/>
      <c r="I44" s="173"/>
      <c r="J44" s="174"/>
    </row>
    <row r="45" spans="2:10" ht="68.25" customHeight="1" thickBot="1" x14ac:dyDescent="0.3">
      <c r="B45" s="55"/>
      <c r="C45" s="109"/>
      <c r="D45" s="110"/>
      <c r="E45" s="111"/>
      <c r="F45" s="112"/>
      <c r="G45" s="115"/>
      <c r="H45" s="52"/>
      <c r="I45" s="173"/>
      <c r="J45" s="174"/>
    </row>
    <row r="46" spans="2:10" ht="15.75" customHeight="1" x14ac:dyDescent="0.25">
      <c r="B46" s="148" t="s">
        <v>42</v>
      </c>
      <c r="C46" s="103" t="s">
        <v>144</v>
      </c>
      <c r="D46" s="104"/>
      <c r="E46" s="104"/>
      <c r="F46" s="104"/>
      <c r="G46" s="104"/>
      <c r="H46" s="104"/>
      <c r="I46" s="104"/>
      <c r="J46" s="105"/>
    </row>
    <row r="47" spans="2:10" x14ac:dyDescent="0.25">
      <c r="B47" s="149"/>
      <c r="C47" s="106"/>
      <c r="D47" s="107"/>
      <c r="E47" s="107"/>
      <c r="F47" s="107"/>
      <c r="G47" s="107"/>
      <c r="H47" s="107"/>
      <c r="I47" s="107"/>
      <c r="J47" s="108"/>
    </row>
    <row r="48" spans="2:10" x14ac:dyDescent="0.25">
      <c r="B48" s="149"/>
      <c r="C48" s="106"/>
      <c r="D48" s="107"/>
      <c r="E48" s="107"/>
      <c r="F48" s="107"/>
      <c r="G48" s="107"/>
      <c r="H48" s="107"/>
      <c r="I48" s="107"/>
      <c r="J48" s="108"/>
    </row>
    <row r="49" spans="2:14" x14ac:dyDescent="0.25">
      <c r="B49" s="149"/>
      <c r="C49" s="106"/>
      <c r="D49" s="107"/>
      <c r="E49" s="107"/>
      <c r="F49" s="107"/>
      <c r="G49" s="107"/>
      <c r="H49" s="107"/>
      <c r="I49" s="107"/>
      <c r="J49" s="108"/>
    </row>
    <row r="50" spans="2:14" x14ac:dyDescent="0.25">
      <c r="B50" s="149"/>
      <c r="C50" s="106"/>
      <c r="D50" s="107"/>
      <c r="E50" s="107"/>
      <c r="F50" s="107"/>
      <c r="G50" s="107"/>
      <c r="H50" s="107"/>
      <c r="I50" s="107"/>
      <c r="J50" s="108"/>
    </row>
    <row r="51" spans="2:14" ht="15.75" thickBot="1" x14ac:dyDescent="0.3">
      <c r="B51" s="149"/>
      <c r="C51" s="109"/>
      <c r="D51" s="110"/>
      <c r="E51" s="110"/>
      <c r="F51" s="110"/>
      <c r="G51" s="110"/>
      <c r="H51" s="110"/>
      <c r="I51" s="110"/>
      <c r="J51" s="111"/>
    </row>
    <row r="52" spans="2:14" ht="15.75" thickBot="1" x14ac:dyDescent="0.3">
      <c r="B52" s="150"/>
      <c r="C52" s="83" t="s">
        <v>26</v>
      </c>
      <c r="D52" s="84"/>
      <c r="E52" s="85"/>
      <c r="F52" s="5" t="s">
        <v>4</v>
      </c>
      <c r="G52" s="15">
        <v>1000</v>
      </c>
      <c r="H52" s="36"/>
      <c r="I52" s="195">
        <f>ROUND((G52*H52),2)</f>
        <v>0</v>
      </c>
      <c r="J52" s="197"/>
    </row>
    <row r="53" spans="2:14" s="8" customFormat="1" ht="28.5" customHeight="1" x14ac:dyDescent="0.25">
      <c r="B53" s="307" t="s">
        <v>57</v>
      </c>
      <c r="C53" s="250" t="s">
        <v>75</v>
      </c>
      <c r="D53" s="251"/>
      <c r="E53" s="252"/>
      <c r="F53" s="284" t="s">
        <v>4</v>
      </c>
      <c r="G53" s="286">
        <v>240</v>
      </c>
      <c r="H53" s="288"/>
      <c r="I53" s="69">
        <f>ROUND((G53*H53),2)</f>
        <v>0</v>
      </c>
      <c r="J53" s="70"/>
    </row>
    <row r="54" spans="2:14" s="8" customFormat="1" ht="59.25" customHeight="1" thickBot="1" x14ac:dyDescent="0.3">
      <c r="B54" s="308"/>
      <c r="C54" s="253"/>
      <c r="D54" s="58"/>
      <c r="E54" s="254"/>
      <c r="F54" s="285"/>
      <c r="G54" s="287"/>
      <c r="H54" s="289"/>
      <c r="I54" s="282"/>
      <c r="J54" s="283"/>
    </row>
    <row r="55" spans="2:14" s="8" customFormat="1" ht="28.5" customHeight="1" x14ac:dyDescent="0.25">
      <c r="B55" s="307" t="s">
        <v>41</v>
      </c>
      <c r="C55" s="250" t="s">
        <v>67</v>
      </c>
      <c r="D55" s="251"/>
      <c r="E55" s="252"/>
      <c r="F55" s="284" t="s">
        <v>31</v>
      </c>
      <c r="G55" s="286">
        <v>9</v>
      </c>
      <c r="H55" s="288"/>
      <c r="I55" s="69">
        <f>ROUND((G55*H55),2)</f>
        <v>0</v>
      </c>
      <c r="J55" s="70"/>
    </row>
    <row r="56" spans="2:14" s="8" customFormat="1" ht="73.150000000000006" customHeight="1" thickBot="1" x14ac:dyDescent="0.3">
      <c r="B56" s="308"/>
      <c r="C56" s="253"/>
      <c r="D56" s="58"/>
      <c r="E56" s="254"/>
      <c r="F56" s="285"/>
      <c r="G56" s="287"/>
      <c r="H56" s="289"/>
      <c r="I56" s="282"/>
      <c r="J56" s="283"/>
    </row>
    <row r="57" spans="2:14" ht="13.5" customHeight="1" x14ac:dyDescent="0.25">
      <c r="B57" s="148" t="s">
        <v>60</v>
      </c>
      <c r="C57" s="103" t="s">
        <v>81</v>
      </c>
      <c r="D57" s="104"/>
      <c r="E57" s="104"/>
      <c r="F57" s="104"/>
      <c r="G57" s="104"/>
      <c r="H57" s="104"/>
      <c r="I57" s="104"/>
      <c r="J57" s="105"/>
    </row>
    <row r="58" spans="2:14" ht="14.25" customHeight="1" x14ac:dyDescent="0.25">
      <c r="B58" s="149"/>
      <c r="C58" s="106"/>
      <c r="D58" s="107"/>
      <c r="E58" s="107"/>
      <c r="F58" s="107"/>
      <c r="G58" s="107"/>
      <c r="H58" s="107"/>
      <c r="I58" s="107"/>
      <c r="J58" s="108"/>
    </row>
    <row r="59" spans="2:14" ht="13.5" customHeight="1" x14ac:dyDescent="0.25">
      <c r="B59" s="149"/>
      <c r="C59" s="106"/>
      <c r="D59" s="107"/>
      <c r="E59" s="107"/>
      <c r="F59" s="107"/>
      <c r="G59" s="107"/>
      <c r="H59" s="107"/>
      <c r="I59" s="107"/>
      <c r="J59" s="108"/>
    </row>
    <row r="60" spans="2:14" ht="13.5" customHeight="1" x14ac:dyDescent="0.25">
      <c r="B60" s="149"/>
      <c r="C60" s="106"/>
      <c r="D60" s="107"/>
      <c r="E60" s="107"/>
      <c r="F60" s="107"/>
      <c r="G60" s="107"/>
      <c r="H60" s="107"/>
      <c r="I60" s="107"/>
      <c r="J60" s="108"/>
    </row>
    <row r="61" spans="2:14" ht="14.25" customHeight="1" thickBot="1" x14ac:dyDescent="0.3">
      <c r="B61" s="149"/>
      <c r="C61" s="109"/>
      <c r="D61" s="110"/>
      <c r="E61" s="110"/>
      <c r="F61" s="110"/>
      <c r="G61" s="110"/>
      <c r="H61" s="110"/>
      <c r="I61" s="110"/>
      <c r="J61" s="111"/>
    </row>
    <row r="62" spans="2:14" ht="16.5" customHeight="1" thickBot="1" x14ac:dyDescent="0.3">
      <c r="B62" s="149"/>
      <c r="C62" s="192" t="s">
        <v>154</v>
      </c>
      <c r="D62" s="193"/>
      <c r="E62" s="194"/>
      <c r="F62" s="5" t="s">
        <v>43</v>
      </c>
      <c r="G62" s="15">
        <v>0.7</v>
      </c>
      <c r="H62" s="36"/>
      <c r="I62" s="69">
        <f>ROUND((G62*H62),2)</f>
        <v>0</v>
      </c>
      <c r="J62" s="70"/>
      <c r="M62" s="19"/>
    </row>
    <row r="63" spans="2:14" ht="39.75" customHeight="1" x14ac:dyDescent="0.25">
      <c r="B63" s="53" t="s">
        <v>166</v>
      </c>
      <c r="C63" s="56" t="s">
        <v>173</v>
      </c>
      <c r="D63" s="57"/>
      <c r="E63" s="57"/>
      <c r="F63" s="59"/>
      <c r="G63" s="61"/>
      <c r="H63" s="51"/>
      <c r="I63" s="64"/>
      <c r="J63" s="65"/>
      <c r="N63" s="25"/>
    </row>
    <row r="64" spans="2:14" ht="110.25" customHeight="1" thickBot="1" x14ac:dyDescent="0.3">
      <c r="B64" s="54"/>
      <c r="C64" s="58"/>
      <c r="D64" s="58"/>
      <c r="E64" s="58"/>
      <c r="F64" s="60"/>
      <c r="G64" s="62"/>
      <c r="H64" s="63"/>
      <c r="I64" s="66"/>
      <c r="J64" s="67"/>
      <c r="L64" s="7"/>
    </row>
    <row r="65" spans="2:14" ht="17.25" customHeight="1" thickBot="1" x14ac:dyDescent="0.3">
      <c r="B65" s="54"/>
      <c r="C65" s="68" t="s">
        <v>174</v>
      </c>
      <c r="D65" s="68"/>
      <c r="E65" s="68"/>
      <c r="F65" s="32" t="s">
        <v>34</v>
      </c>
      <c r="G65" s="14">
        <v>15</v>
      </c>
      <c r="H65" s="34"/>
      <c r="I65" s="69">
        <f>ROUND((G65*H65),2)</f>
        <v>0</v>
      </c>
      <c r="J65" s="70"/>
      <c r="L65" s="7"/>
    </row>
    <row r="66" spans="2:14" ht="18" customHeight="1" thickBot="1" x14ac:dyDescent="0.3">
      <c r="B66" s="54"/>
      <c r="C66" s="68" t="s">
        <v>175</v>
      </c>
      <c r="D66" s="68"/>
      <c r="E66" s="68"/>
      <c r="F66" s="32" t="s">
        <v>31</v>
      </c>
      <c r="G66" s="14">
        <v>1</v>
      </c>
      <c r="H66" s="34"/>
      <c r="I66" s="69">
        <f>ROUND((G66*H66),2)</f>
        <v>0</v>
      </c>
      <c r="J66" s="70"/>
      <c r="L66" s="7"/>
    </row>
    <row r="67" spans="2:14" ht="39.75" customHeight="1" x14ac:dyDescent="0.25">
      <c r="B67" s="53" t="s">
        <v>172</v>
      </c>
      <c r="C67" s="56" t="s">
        <v>167</v>
      </c>
      <c r="D67" s="57"/>
      <c r="E67" s="57"/>
      <c r="F67" s="59"/>
      <c r="G67" s="61"/>
      <c r="H67" s="51"/>
      <c r="I67" s="64"/>
      <c r="J67" s="65"/>
      <c r="N67" s="25"/>
    </row>
    <row r="68" spans="2:14" ht="81.75" customHeight="1" thickBot="1" x14ac:dyDescent="0.3">
      <c r="B68" s="54"/>
      <c r="C68" s="58"/>
      <c r="D68" s="58"/>
      <c r="E68" s="58"/>
      <c r="F68" s="60"/>
      <c r="G68" s="62"/>
      <c r="H68" s="63"/>
      <c r="I68" s="66"/>
      <c r="J68" s="67"/>
      <c r="L68" s="7"/>
    </row>
    <row r="69" spans="2:14" ht="17.25" customHeight="1" thickBot="1" x14ac:dyDescent="0.3">
      <c r="B69" s="54"/>
      <c r="C69" s="68" t="s">
        <v>163</v>
      </c>
      <c r="D69" s="68"/>
      <c r="E69" s="68"/>
      <c r="F69" s="32" t="s">
        <v>4</v>
      </c>
      <c r="G69" s="14">
        <v>60</v>
      </c>
      <c r="H69" s="34"/>
      <c r="I69" s="69">
        <f>ROUND((G69*H69),2)</f>
        <v>0</v>
      </c>
      <c r="J69" s="70"/>
      <c r="L69" s="7"/>
    </row>
    <row r="70" spans="2:14" ht="18" customHeight="1" thickBot="1" x14ac:dyDescent="0.3">
      <c r="B70" s="54"/>
      <c r="C70" s="68" t="s">
        <v>164</v>
      </c>
      <c r="D70" s="68"/>
      <c r="E70" s="68"/>
      <c r="F70" s="32" t="s">
        <v>4</v>
      </c>
      <c r="G70" s="14">
        <v>60</v>
      </c>
      <c r="H70" s="34"/>
      <c r="I70" s="69">
        <f>ROUND((G70*H70),2)</f>
        <v>0</v>
      </c>
      <c r="J70" s="70"/>
      <c r="L70" s="7"/>
    </row>
    <row r="71" spans="2:14" ht="18.75" customHeight="1" thickBot="1" x14ac:dyDescent="0.3">
      <c r="B71" s="55"/>
      <c r="C71" s="71" t="s">
        <v>165</v>
      </c>
      <c r="D71" s="72"/>
      <c r="E71" s="72"/>
      <c r="F71" s="11" t="s">
        <v>43</v>
      </c>
      <c r="G71" s="33">
        <v>6</v>
      </c>
      <c r="H71" s="35"/>
      <c r="I71" s="69">
        <f>ROUND((G71*H71),2)</f>
        <v>0</v>
      </c>
      <c r="J71" s="70"/>
    </row>
    <row r="72" spans="2:14" ht="15.75" thickBot="1" x14ac:dyDescent="0.3">
      <c r="B72" s="86"/>
      <c r="C72" s="87"/>
      <c r="D72" s="87"/>
      <c r="E72" s="87"/>
      <c r="F72" s="87"/>
      <c r="G72" s="87"/>
      <c r="H72" s="87"/>
      <c r="I72" s="87"/>
      <c r="J72" s="88"/>
    </row>
    <row r="73" spans="2:14" ht="15.75" thickBot="1" x14ac:dyDescent="0.3">
      <c r="B73" s="1" t="s">
        <v>76</v>
      </c>
      <c r="C73" s="83" t="s">
        <v>72</v>
      </c>
      <c r="D73" s="84"/>
      <c r="E73" s="85"/>
      <c r="F73" s="195">
        <f>I37+I40+I43+I52+I53+I55+I62+I65+I66+I69+I70+I71</f>
        <v>0</v>
      </c>
      <c r="G73" s="196"/>
      <c r="H73" s="196"/>
      <c r="I73" s="196"/>
      <c r="J73" s="197"/>
    </row>
    <row r="74" spans="2:14" ht="15.75" thickBot="1" x14ac:dyDescent="0.3">
      <c r="B74" s="86"/>
      <c r="C74" s="87"/>
      <c r="D74" s="87"/>
      <c r="E74" s="87"/>
      <c r="F74" s="87"/>
      <c r="G74" s="87"/>
      <c r="H74" s="87"/>
      <c r="I74" s="87"/>
      <c r="J74" s="88"/>
    </row>
    <row r="75" spans="2:14" ht="16.5" customHeight="1" thickBot="1" x14ac:dyDescent="0.3">
      <c r="B75" s="86" t="s">
        <v>33</v>
      </c>
      <c r="C75" s="87"/>
      <c r="D75" s="87"/>
      <c r="E75" s="87"/>
      <c r="F75" s="87"/>
      <c r="G75" s="87"/>
      <c r="H75" s="87"/>
      <c r="I75" s="87"/>
      <c r="J75" s="88"/>
    </row>
    <row r="76" spans="2:14" ht="21.75" customHeight="1" x14ac:dyDescent="0.25">
      <c r="B76" s="91" t="s">
        <v>0</v>
      </c>
      <c r="C76" s="94" t="s">
        <v>1</v>
      </c>
      <c r="D76" s="95"/>
      <c r="E76" s="96"/>
      <c r="F76" s="91" t="s">
        <v>2</v>
      </c>
      <c r="G76" s="91" t="s">
        <v>3</v>
      </c>
      <c r="H76" s="239" t="s">
        <v>177</v>
      </c>
      <c r="I76" s="94" t="s">
        <v>176</v>
      </c>
      <c r="J76" s="96"/>
    </row>
    <row r="77" spans="2:14" ht="16.5" customHeight="1" x14ac:dyDescent="0.25">
      <c r="B77" s="92"/>
      <c r="C77" s="97"/>
      <c r="D77" s="98"/>
      <c r="E77" s="99"/>
      <c r="F77" s="92"/>
      <c r="G77" s="92"/>
      <c r="H77" s="290"/>
      <c r="I77" s="97"/>
      <c r="J77" s="99"/>
    </row>
    <row r="78" spans="2:14" ht="17.25" customHeight="1" thickBot="1" x14ac:dyDescent="0.3">
      <c r="B78" s="93"/>
      <c r="C78" s="100"/>
      <c r="D78" s="101"/>
      <c r="E78" s="102"/>
      <c r="F78" s="93"/>
      <c r="G78" s="93"/>
      <c r="H78" s="240"/>
      <c r="I78" s="100"/>
      <c r="J78" s="102"/>
    </row>
    <row r="79" spans="2:14" s="8" customFormat="1" ht="28.5" customHeight="1" x14ac:dyDescent="0.25">
      <c r="B79" s="175" t="s">
        <v>12</v>
      </c>
      <c r="C79" s="128" t="s">
        <v>126</v>
      </c>
      <c r="D79" s="177"/>
      <c r="E79" s="178"/>
      <c r="F79" s="182" t="s">
        <v>34</v>
      </c>
      <c r="G79" s="184">
        <v>50</v>
      </c>
      <c r="H79" s="186"/>
      <c r="I79" s="188">
        <f>ROUND((G79*H79),2)</f>
        <v>0</v>
      </c>
      <c r="J79" s="189"/>
    </row>
    <row r="80" spans="2:14" s="8" customFormat="1" ht="79.5" customHeight="1" thickBot="1" x14ac:dyDescent="0.3">
      <c r="B80" s="176"/>
      <c r="C80" s="179"/>
      <c r="D80" s="180"/>
      <c r="E80" s="181"/>
      <c r="F80" s="183"/>
      <c r="G80" s="185"/>
      <c r="H80" s="187"/>
      <c r="I80" s="190"/>
      <c r="J80" s="191"/>
    </row>
    <row r="81" spans="2:15" s="8" customFormat="1" ht="28.5" customHeight="1" x14ac:dyDescent="0.25">
      <c r="B81" s="175" t="s">
        <v>30</v>
      </c>
      <c r="C81" s="128" t="s">
        <v>138</v>
      </c>
      <c r="D81" s="177"/>
      <c r="E81" s="178"/>
      <c r="F81" s="182" t="s">
        <v>43</v>
      </c>
      <c r="G81" s="184">
        <v>4.5</v>
      </c>
      <c r="H81" s="186"/>
      <c r="I81" s="188">
        <f>ROUND((G81*H81),2)</f>
        <v>0</v>
      </c>
      <c r="J81" s="189"/>
    </row>
    <row r="82" spans="2:15" s="8" customFormat="1" ht="68.25" customHeight="1" thickBot="1" x14ac:dyDescent="0.3">
      <c r="B82" s="291"/>
      <c r="C82" s="292"/>
      <c r="D82" s="293"/>
      <c r="E82" s="294"/>
      <c r="F82" s="295"/>
      <c r="G82" s="296"/>
      <c r="H82" s="249"/>
      <c r="I82" s="190"/>
      <c r="J82" s="191"/>
    </row>
    <row r="83" spans="2:15" ht="28.5" customHeight="1" x14ac:dyDescent="0.25">
      <c r="B83" s="90" t="s">
        <v>68</v>
      </c>
      <c r="C83" s="352" t="s">
        <v>162</v>
      </c>
      <c r="D83" s="68"/>
      <c r="E83" s="353"/>
      <c r="F83" s="256" t="s">
        <v>4</v>
      </c>
      <c r="G83" s="114">
        <v>300</v>
      </c>
      <c r="H83" s="258"/>
      <c r="I83" s="116">
        <f>ROUND((G83*H83),2)</f>
        <v>0</v>
      </c>
      <c r="J83" s="117"/>
    </row>
    <row r="84" spans="2:15" ht="28.5" customHeight="1" x14ac:dyDescent="0.25">
      <c r="B84" s="90"/>
      <c r="C84" s="352"/>
      <c r="D84" s="68"/>
      <c r="E84" s="353"/>
      <c r="F84" s="256"/>
      <c r="G84" s="114"/>
      <c r="H84" s="258"/>
      <c r="I84" s="118"/>
      <c r="J84" s="119"/>
      <c r="L84" s="7"/>
    </row>
    <row r="85" spans="2:15" ht="117.75" customHeight="1" thickBot="1" x14ac:dyDescent="0.3">
      <c r="B85" s="90"/>
      <c r="C85" s="352"/>
      <c r="D85" s="68"/>
      <c r="E85" s="353"/>
      <c r="F85" s="256"/>
      <c r="G85" s="114"/>
      <c r="H85" s="258"/>
      <c r="I85" s="120"/>
      <c r="J85" s="121"/>
      <c r="O85" s="23"/>
    </row>
    <row r="86" spans="2:15" ht="28.5" customHeight="1" x14ac:dyDescent="0.25">
      <c r="B86" s="89" t="s">
        <v>69</v>
      </c>
      <c r="C86" s="250" t="s">
        <v>127</v>
      </c>
      <c r="D86" s="251"/>
      <c r="E86" s="252"/>
      <c r="F86" s="255"/>
      <c r="G86" s="113"/>
      <c r="H86" s="257"/>
      <c r="I86" s="64"/>
      <c r="J86" s="65"/>
    </row>
    <row r="87" spans="2:15" ht="28.5" customHeight="1" x14ac:dyDescent="0.25">
      <c r="B87" s="90"/>
      <c r="C87" s="253"/>
      <c r="D87" s="58"/>
      <c r="E87" s="254"/>
      <c r="F87" s="256"/>
      <c r="G87" s="114"/>
      <c r="H87" s="258"/>
      <c r="I87" s="66"/>
      <c r="J87" s="67"/>
    </row>
    <row r="88" spans="2:15" ht="36.75" customHeight="1" thickBot="1" x14ac:dyDescent="0.3">
      <c r="B88" s="90"/>
      <c r="C88" s="253"/>
      <c r="D88" s="58"/>
      <c r="E88" s="254"/>
      <c r="F88" s="256"/>
      <c r="G88" s="114"/>
      <c r="H88" s="258"/>
      <c r="I88" s="66"/>
      <c r="J88" s="67"/>
      <c r="O88" s="23"/>
    </row>
    <row r="89" spans="2:15" ht="17.25" customHeight="1" thickBot="1" x14ac:dyDescent="0.3">
      <c r="B89" s="90"/>
      <c r="C89" s="259" t="s">
        <v>128</v>
      </c>
      <c r="D89" s="260"/>
      <c r="E89" s="261"/>
      <c r="F89" s="22" t="s">
        <v>34</v>
      </c>
      <c r="G89" s="24">
        <v>26</v>
      </c>
      <c r="H89" s="38"/>
      <c r="I89" s="69">
        <f>ROUND((G89*H89),2)</f>
        <v>0</v>
      </c>
      <c r="J89" s="70"/>
      <c r="O89" s="23"/>
    </row>
    <row r="90" spans="2:15" ht="15.75" customHeight="1" thickBot="1" x14ac:dyDescent="0.3">
      <c r="B90" s="214"/>
      <c r="C90" s="262" t="s">
        <v>129</v>
      </c>
      <c r="D90" s="263"/>
      <c r="E90" s="264"/>
      <c r="F90" s="21" t="s">
        <v>34</v>
      </c>
      <c r="G90" s="12">
        <v>128</v>
      </c>
      <c r="H90" s="39"/>
      <c r="I90" s="69">
        <f>ROUND((G90*H90),2)</f>
        <v>0</v>
      </c>
      <c r="J90" s="70"/>
      <c r="O90" s="23"/>
    </row>
    <row r="91" spans="2:15" ht="28.5" customHeight="1" x14ac:dyDescent="0.25">
      <c r="B91" s="297" t="s">
        <v>82</v>
      </c>
      <c r="C91" s="298" t="s">
        <v>130</v>
      </c>
      <c r="D91" s="299"/>
      <c r="E91" s="300"/>
      <c r="F91" s="304" t="s">
        <v>34</v>
      </c>
      <c r="G91" s="305">
        <v>180</v>
      </c>
      <c r="H91" s="306"/>
      <c r="I91" s="116">
        <f>ROUND((G91*H91),2)</f>
        <v>0</v>
      </c>
      <c r="J91" s="117"/>
    </row>
    <row r="92" spans="2:15" ht="28.5" customHeight="1" x14ac:dyDescent="0.25">
      <c r="B92" s="152"/>
      <c r="C92" s="301"/>
      <c r="D92" s="302"/>
      <c r="E92" s="303"/>
      <c r="F92" s="163"/>
      <c r="G92" s="166"/>
      <c r="H92" s="169"/>
      <c r="I92" s="118"/>
      <c r="J92" s="119"/>
    </row>
    <row r="93" spans="2:15" ht="90" customHeight="1" thickBot="1" x14ac:dyDescent="0.3">
      <c r="B93" s="153"/>
      <c r="C93" s="292"/>
      <c r="D93" s="293"/>
      <c r="E93" s="294"/>
      <c r="F93" s="164"/>
      <c r="G93" s="167"/>
      <c r="H93" s="170"/>
      <c r="I93" s="120"/>
      <c r="J93" s="121"/>
      <c r="O93" s="23"/>
    </row>
    <row r="94" spans="2:15" ht="15.75" thickBot="1" x14ac:dyDescent="0.3">
      <c r="B94" s="86"/>
      <c r="C94" s="87"/>
      <c r="D94" s="87"/>
      <c r="E94" s="87"/>
      <c r="F94" s="87"/>
      <c r="G94" s="87"/>
      <c r="H94" s="87"/>
      <c r="I94" s="87"/>
      <c r="J94" s="88"/>
    </row>
    <row r="95" spans="2:15" ht="27.75" customHeight="1" thickBot="1" x14ac:dyDescent="0.3">
      <c r="B95" s="1">
        <v>2</v>
      </c>
      <c r="C95" s="48" t="s">
        <v>40</v>
      </c>
      <c r="D95" s="49"/>
      <c r="E95" s="50"/>
      <c r="F95" s="195">
        <f>I79+I81+I83+I89+I90+I91</f>
        <v>0</v>
      </c>
      <c r="G95" s="196"/>
      <c r="H95" s="196"/>
      <c r="I95" s="196"/>
      <c r="J95" s="197"/>
    </row>
    <row r="96" spans="2:15" ht="15.75" thickBot="1" x14ac:dyDescent="0.3">
      <c r="B96" s="86"/>
      <c r="C96" s="87"/>
      <c r="D96" s="87"/>
      <c r="E96" s="87"/>
      <c r="F96" s="87"/>
      <c r="G96" s="87"/>
      <c r="H96" s="87"/>
      <c r="I96" s="87"/>
      <c r="J96" s="88"/>
    </row>
    <row r="97" spans="2:13" ht="16.5" customHeight="1" thickBot="1" x14ac:dyDescent="0.3">
      <c r="B97" s="86" t="s">
        <v>70</v>
      </c>
      <c r="C97" s="87"/>
      <c r="D97" s="87"/>
      <c r="E97" s="87"/>
      <c r="F97" s="87"/>
      <c r="G97" s="87"/>
      <c r="H97" s="87"/>
      <c r="I97" s="87"/>
      <c r="J97" s="88"/>
    </row>
    <row r="98" spans="2:13" ht="21.75" customHeight="1" x14ac:dyDescent="0.25">
      <c r="B98" s="91" t="s">
        <v>0</v>
      </c>
      <c r="C98" s="94" t="s">
        <v>1</v>
      </c>
      <c r="D98" s="95"/>
      <c r="E98" s="96"/>
      <c r="F98" s="91" t="s">
        <v>2</v>
      </c>
      <c r="G98" s="91" t="s">
        <v>3</v>
      </c>
      <c r="H98" s="239" t="s">
        <v>177</v>
      </c>
      <c r="I98" s="94" t="s">
        <v>176</v>
      </c>
      <c r="J98" s="96"/>
    </row>
    <row r="99" spans="2:13" ht="16.5" customHeight="1" x14ac:dyDescent="0.25">
      <c r="B99" s="92"/>
      <c r="C99" s="97"/>
      <c r="D99" s="98"/>
      <c r="E99" s="99"/>
      <c r="F99" s="92"/>
      <c r="G99" s="92"/>
      <c r="H99" s="290"/>
      <c r="I99" s="97"/>
      <c r="J99" s="99"/>
    </row>
    <row r="100" spans="2:13" ht="17.25" customHeight="1" thickBot="1" x14ac:dyDescent="0.3">
      <c r="B100" s="93"/>
      <c r="C100" s="100"/>
      <c r="D100" s="101"/>
      <c r="E100" s="102"/>
      <c r="F100" s="93"/>
      <c r="G100" s="93"/>
      <c r="H100" s="240"/>
      <c r="I100" s="100"/>
      <c r="J100" s="102"/>
    </row>
    <row r="101" spans="2:13" ht="34.5" customHeight="1" x14ac:dyDescent="0.25">
      <c r="B101" s="89" t="s">
        <v>13</v>
      </c>
      <c r="C101" s="103" t="s">
        <v>155</v>
      </c>
      <c r="D101" s="104"/>
      <c r="E101" s="104"/>
      <c r="F101" s="104"/>
      <c r="G101" s="104"/>
      <c r="H101" s="104"/>
      <c r="I101" s="104"/>
      <c r="J101" s="105"/>
    </row>
    <row r="102" spans="2:13" ht="24" customHeight="1" x14ac:dyDescent="0.25">
      <c r="B102" s="90"/>
      <c r="C102" s="106"/>
      <c r="D102" s="107"/>
      <c r="E102" s="107"/>
      <c r="F102" s="107"/>
      <c r="G102" s="107"/>
      <c r="H102" s="107"/>
      <c r="I102" s="107"/>
      <c r="J102" s="108"/>
    </row>
    <row r="103" spans="2:13" ht="22.5" customHeight="1" thickBot="1" x14ac:dyDescent="0.3">
      <c r="B103" s="90"/>
      <c r="C103" s="109"/>
      <c r="D103" s="110"/>
      <c r="E103" s="110"/>
      <c r="F103" s="110"/>
      <c r="G103" s="110"/>
      <c r="H103" s="110"/>
      <c r="I103" s="110"/>
      <c r="J103" s="111"/>
    </row>
    <row r="104" spans="2:13" ht="18" customHeight="1" thickBot="1" x14ac:dyDescent="0.3">
      <c r="B104" s="90"/>
      <c r="C104" s="192" t="s">
        <v>154</v>
      </c>
      <c r="D104" s="193"/>
      <c r="E104" s="194"/>
      <c r="F104" s="5" t="s">
        <v>34</v>
      </c>
      <c r="G104" s="15">
        <v>1</v>
      </c>
      <c r="H104" s="36"/>
      <c r="I104" s="69">
        <f>ROUND((G104*H104),2)</f>
        <v>0</v>
      </c>
      <c r="J104" s="70"/>
      <c r="M104" s="19"/>
    </row>
    <row r="105" spans="2:13" ht="15.75" thickBot="1" x14ac:dyDescent="0.3">
      <c r="B105" s="86"/>
      <c r="C105" s="87"/>
      <c r="D105" s="87"/>
      <c r="E105" s="87"/>
      <c r="F105" s="87"/>
      <c r="G105" s="87"/>
      <c r="H105" s="87"/>
      <c r="I105" s="87"/>
      <c r="J105" s="88"/>
    </row>
    <row r="106" spans="2:13" ht="16.5" customHeight="1" thickBot="1" x14ac:dyDescent="0.3">
      <c r="B106" s="1" t="s">
        <v>78</v>
      </c>
      <c r="C106" s="48" t="s">
        <v>77</v>
      </c>
      <c r="D106" s="49"/>
      <c r="E106" s="50"/>
      <c r="F106" s="195">
        <f>I104</f>
        <v>0</v>
      </c>
      <c r="G106" s="196"/>
      <c r="H106" s="196"/>
      <c r="I106" s="196"/>
      <c r="J106" s="197"/>
    </row>
    <row r="107" spans="2:13" ht="15.75" thickBot="1" x14ac:dyDescent="0.3">
      <c r="B107" s="86"/>
      <c r="C107" s="87"/>
      <c r="D107" s="87"/>
      <c r="E107" s="87"/>
      <c r="F107" s="87"/>
      <c r="G107" s="87"/>
      <c r="H107" s="87"/>
      <c r="I107" s="87"/>
      <c r="J107" s="88"/>
    </row>
    <row r="108" spans="2:13" ht="17.25" customHeight="1" thickBot="1" x14ac:dyDescent="0.3">
      <c r="B108" s="86" t="s">
        <v>71</v>
      </c>
      <c r="C108" s="87"/>
      <c r="D108" s="87"/>
      <c r="E108" s="87"/>
      <c r="F108" s="87"/>
      <c r="G108" s="87"/>
      <c r="H108" s="87"/>
      <c r="I108" s="87"/>
      <c r="J108" s="88"/>
    </row>
    <row r="109" spans="2:13" ht="17.25" customHeight="1" x14ac:dyDescent="0.25">
      <c r="B109" s="103" t="s">
        <v>61</v>
      </c>
      <c r="C109" s="336"/>
      <c r="D109" s="336"/>
      <c r="E109" s="336"/>
      <c r="F109" s="336"/>
      <c r="G109" s="336"/>
      <c r="H109" s="336"/>
      <c r="I109" s="336"/>
      <c r="J109" s="337"/>
    </row>
    <row r="110" spans="2:13" ht="17.25" customHeight="1" x14ac:dyDescent="0.25">
      <c r="B110" s="338"/>
      <c r="C110" s="339"/>
      <c r="D110" s="339"/>
      <c r="E110" s="339"/>
      <c r="F110" s="339"/>
      <c r="G110" s="339"/>
      <c r="H110" s="339"/>
      <c r="I110" s="339"/>
      <c r="J110" s="340"/>
    </row>
    <row r="111" spans="2:13" ht="17.25" customHeight="1" x14ac:dyDescent="0.25">
      <c r="B111" s="338"/>
      <c r="C111" s="339"/>
      <c r="D111" s="339"/>
      <c r="E111" s="339"/>
      <c r="F111" s="339"/>
      <c r="G111" s="339"/>
      <c r="H111" s="339"/>
      <c r="I111" s="339"/>
      <c r="J111" s="340"/>
    </row>
    <row r="112" spans="2:13" ht="17.25" customHeight="1" x14ac:dyDescent="0.25">
      <c r="B112" s="338"/>
      <c r="C112" s="339"/>
      <c r="D112" s="339"/>
      <c r="E112" s="339"/>
      <c r="F112" s="339"/>
      <c r="G112" s="339"/>
      <c r="H112" s="339"/>
      <c r="I112" s="339"/>
      <c r="J112" s="340"/>
    </row>
    <row r="113" spans="2:10" ht="17.25" customHeight="1" x14ac:dyDescent="0.25">
      <c r="B113" s="338"/>
      <c r="C113" s="339"/>
      <c r="D113" s="339"/>
      <c r="E113" s="339"/>
      <c r="F113" s="339"/>
      <c r="G113" s="339"/>
      <c r="H113" s="339"/>
      <c r="I113" s="339"/>
      <c r="J113" s="340"/>
    </row>
    <row r="114" spans="2:10" ht="17.25" customHeight="1" x14ac:dyDescent="0.25">
      <c r="B114" s="338"/>
      <c r="C114" s="339"/>
      <c r="D114" s="339"/>
      <c r="E114" s="339"/>
      <c r="F114" s="339"/>
      <c r="G114" s="339"/>
      <c r="H114" s="339"/>
      <c r="I114" s="339"/>
      <c r="J114" s="340"/>
    </row>
    <row r="115" spans="2:10" ht="17.25" customHeight="1" x14ac:dyDescent="0.25">
      <c r="B115" s="338"/>
      <c r="C115" s="339"/>
      <c r="D115" s="339"/>
      <c r="E115" s="339"/>
      <c r="F115" s="339"/>
      <c r="G115" s="339"/>
      <c r="H115" s="339"/>
      <c r="I115" s="339"/>
      <c r="J115" s="340"/>
    </row>
    <row r="116" spans="2:10" ht="17.25" customHeight="1" x14ac:dyDescent="0.25">
      <c r="B116" s="338"/>
      <c r="C116" s="339"/>
      <c r="D116" s="339"/>
      <c r="E116" s="339"/>
      <c r="F116" s="339"/>
      <c r="G116" s="339"/>
      <c r="H116" s="339"/>
      <c r="I116" s="339"/>
      <c r="J116" s="340"/>
    </row>
    <row r="117" spans="2:10" ht="26.25" customHeight="1" x14ac:dyDescent="0.25">
      <c r="B117" s="338"/>
      <c r="C117" s="339"/>
      <c r="D117" s="339"/>
      <c r="E117" s="339"/>
      <c r="F117" s="339"/>
      <c r="G117" s="339"/>
      <c r="H117" s="339"/>
      <c r="I117" s="339"/>
      <c r="J117" s="340"/>
    </row>
    <row r="118" spans="2:10" ht="24" customHeight="1" thickBot="1" x14ac:dyDescent="0.3">
      <c r="B118" s="338"/>
      <c r="C118" s="339"/>
      <c r="D118" s="339"/>
      <c r="E118" s="339"/>
      <c r="F118" s="339"/>
      <c r="G118" s="339"/>
      <c r="H118" s="339"/>
      <c r="I118" s="339"/>
      <c r="J118" s="340"/>
    </row>
    <row r="119" spans="2:10" ht="17.25" customHeight="1" x14ac:dyDescent="0.25">
      <c r="B119" s="103" t="s">
        <v>24</v>
      </c>
      <c r="C119" s="336"/>
      <c r="D119" s="336"/>
      <c r="E119" s="336"/>
      <c r="F119" s="336"/>
      <c r="G119" s="336"/>
      <c r="H119" s="336"/>
      <c r="I119" s="336"/>
      <c r="J119" s="337"/>
    </row>
    <row r="120" spans="2:10" ht="17.25" customHeight="1" x14ac:dyDescent="0.25">
      <c r="B120" s="338"/>
      <c r="C120" s="339"/>
      <c r="D120" s="339"/>
      <c r="E120" s="339"/>
      <c r="F120" s="339"/>
      <c r="G120" s="339"/>
      <c r="H120" s="339"/>
      <c r="I120" s="339"/>
      <c r="J120" s="340"/>
    </row>
    <row r="121" spans="2:10" ht="17.25" customHeight="1" x14ac:dyDescent="0.25">
      <c r="B121" s="338"/>
      <c r="C121" s="339"/>
      <c r="D121" s="339"/>
      <c r="E121" s="339"/>
      <c r="F121" s="339"/>
      <c r="G121" s="339"/>
      <c r="H121" s="339"/>
      <c r="I121" s="339"/>
      <c r="J121" s="340"/>
    </row>
    <row r="122" spans="2:10" ht="17.25" customHeight="1" x14ac:dyDescent="0.25">
      <c r="B122" s="338"/>
      <c r="C122" s="339"/>
      <c r="D122" s="339"/>
      <c r="E122" s="339"/>
      <c r="F122" s="339"/>
      <c r="G122" s="339"/>
      <c r="H122" s="339"/>
      <c r="I122" s="339"/>
      <c r="J122" s="340"/>
    </row>
    <row r="123" spans="2:10" ht="17.25" customHeight="1" x14ac:dyDescent="0.25">
      <c r="B123" s="338"/>
      <c r="C123" s="339"/>
      <c r="D123" s="339"/>
      <c r="E123" s="339"/>
      <c r="F123" s="339"/>
      <c r="G123" s="339"/>
      <c r="H123" s="339"/>
      <c r="I123" s="339"/>
      <c r="J123" s="340"/>
    </row>
    <row r="124" spans="2:10" ht="17.25" customHeight="1" x14ac:dyDescent="0.25">
      <c r="B124" s="338"/>
      <c r="C124" s="339"/>
      <c r="D124" s="339"/>
      <c r="E124" s="339"/>
      <c r="F124" s="339"/>
      <c r="G124" s="339"/>
      <c r="H124" s="339"/>
      <c r="I124" s="339"/>
      <c r="J124" s="340"/>
    </row>
    <row r="125" spans="2:10" ht="17.25" customHeight="1" x14ac:dyDescent="0.25">
      <c r="B125" s="338"/>
      <c r="C125" s="339"/>
      <c r="D125" s="339"/>
      <c r="E125" s="339"/>
      <c r="F125" s="339"/>
      <c r="G125" s="339"/>
      <c r="H125" s="339"/>
      <c r="I125" s="339"/>
      <c r="J125" s="340"/>
    </row>
    <row r="126" spans="2:10" ht="17.25" customHeight="1" x14ac:dyDescent="0.25">
      <c r="B126" s="338"/>
      <c r="C126" s="339"/>
      <c r="D126" s="339"/>
      <c r="E126" s="339"/>
      <c r="F126" s="339"/>
      <c r="G126" s="339"/>
      <c r="H126" s="339"/>
      <c r="I126" s="339"/>
      <c r="J126" s="340"/>
    </row>
    <row r="127" spans="2:10" ht="17.25" customHeight="1" x14ac:dyDescent="0.25">
      <c r="B127" s="338"/>
      <c r="C127" s="339"/>
      <c r="D127" s="339"/>
      <c r="E127" s="339"/>
      <c r="F127" s="339"/>
      <c r="G127" s="339"/>
      <c r="H127" s="339"/>
      <c r="I127" s="339"/>
      <c r="J127" s="340"/>
    </row>
    <row r="128" spans="2:10" ht="17.25" customHeight="1" x14ac:dyDescent="0.25">
      <c r="B128" s="338"/>
      <c r="C128" s="339"/>
      <c r="D128" s="339"/>
      <c r="E128" s="339"/>
      <c r="F128" s="339"/>
      <c r="G128" s="339"/>
      <c r="H128" s="339"/>
      <c r="I128" s="339"/>
      <c r="J128" s="340"/>
    </row>
    <row r="129" spans="2:10" ht="17.25" customHeight="1" x14ac:dyDescent="0.25">
      <c r="B129" s="338"/>
      <c r="C129" s="339"/>
      <c r="D129" s="339"/>
      <c r="E129" s="339"/>
      <c r="F129" s="339"/>
      <c r="G129" s="339"/>
      <c r="H129" s="339"/>
      <c r="I129" s="339"/>
      <c r="J129" s="340"/>
    </row>
    <row r="130" spans="2:10" ht="17.25" customHeight="1" x14ac:dyDescent="0.25">
      <c r="B130" s="338"/>
      <c r="C130" s="339"/>
      <c r="D130" s="339"/>
      <c r="E130" s="339"/>
      <c r="F130" s="339"/>
      <c r="G130" s="339"/>
      <c r="H130" s="339"/>
      <c r="I130" s="339"/>
      <c r="J130" s="340"/>
    </row>
    <row r="131" spans="2:10" ht="17.25" customHeight="1" x14ac:dyDescent="0.25">
      <c r="B131" s="338"/>
      <c r="C131" s="339"/>
      <c r="D131" s="339"/>
      <c r="E131" s="339"/>
      <c r="F131" s="339"/>
      <c r="G131" s="339"/>
      <c r="H131" s="339"/>
      <c r="I131" s="339"/>
      <c r="J131" s="340"/>
    </row>
    <row r="132" spans="2:10" ht="16.5" customHeight="1" thickBot="1" x14ac:dyDescent="0.3">
      <c r="B132" s="341"/>
      <c r="C132" s="342"/>
      <c r="D132" s="342"/>
      <c r="E132" s="342"/>
      <c r="F132" s="342"/>
      <c r="G132" s="342"/>
      <c r="H132" s="342"/>
      <c r="I132" s="342"/>
      <c r="J132" s="343"/>
    </row>
    <row r="133" spans="2:10" ht="17.25" customHeight="1" x14ac:dyDescent="0.25">
      <c r="B133" s="91" t="s">
        <v>0</v>
      </c>
      <c r="C133" s="94" t="s">
        <v>1</v>
      </c>
      <c r="D133" s="95"/>
      <c r="E133" s="96"/>
      <c r="F133" s="91" t="s">
        <v>2</v>
      </c>
      <c r="G133" s="91" t="s">
        <v>3</v>
      </c>
      <c r="H133" s="239" t="s">
        <v>177</v>
      </c>
      <c r="I133" s="94" t="s">
        <v>176</v>
      </c>
      <c r="J133" s="96"/>
    </row>
    <row r="134" spans="2:10" ht="23.45" customHeight="1" thickBot="1" x14ac:dyDescent="0.3">
      <c r="B134" s="244"/>
      <c r="C134" s="100"/>
      <c r="D134" s="101"/>
      <c r="E134" s="102"/>
      <c r="F134" s="244"/>
      <c r="G134" s="93"/>
      <c r="H134" s="240"/>
      <c r="I134" s="344"/>
      <c r="J134" s="345"/>
    </row>
    <row r="135" spans="2:10" ht="17.25" customHeight="1" x14ac:dyDescent="0.25">
      <c r="B135" s="148" t="s">
        <v>28</v>
      </c>
      <c r="C135" s="103" t="s">
        <v>133</v>
      </c>
      <c r="D135" s="104"/>
      <c r="E135" s="104"/>
      <c r="F135" s="104"/>
      <c r="G135" s="104"/>
      <c r="H135" s="104"/>
      <c r="I135" s="104"/>
      <c r="J135" s="105"/>
    </row>
    <row r="136" spans="2:10" x14ac:dyDescent="0.25">
      <c r="B136" s="149"/>
      <c r="C136" s="106"/>
      <c r="D136" s="107"/>
      <c r="E136" s="107"/>
      <c r="F136" s="107"/>
      <c r="G136" s="107"/>
      <c r="H136" s="107"/>
      <c r="I136" s="107"/>
      <c r="J136" s="108"/>
    </row>
    <row r="137" spans="2:10" x14ac:dyDescent="0.25">
      <c r="B137" s="149"/>
      <c r="C137" s="106"/>
      <c r="D137" s="107"/>
      <c r="E137" s="107"/>
      <c r="F137" s="107"/>
      <c r="G137" s="107"/>
      <c r="H137" s="107"/>
      <c r="I137" s="107"/>
      <c r="J137" s="108"/>
    </row>
    <row r="138" spans="2:10" ht="30" customHeight="1" x14ac:dyDescent="0.25">
      <c r="B138" s="149"/>
      <c r="C138" s="106"/>
      <c r="D138" s="107"/>
      <c r="E138" s="107"/>
      <c r="F138" s="107"/>
      <c r="G138" s="107"/>
      <c r="H138" s="107"/>
      <c r="I138" s="107"/>
      <c r="J138" s="108"/>
    </row>
    <row r="139" spans="2:10" ht="114.75" customHeight="1" thickBot="1" x14ac:dyDescent="0.3">
      <c r="B139" s="149"/>
      <c r="C139" s="106"/>
      <c r="D139" s="107"/>
      <c r="E139" s="107"/>
      <c r="F139" s="107"/>
      <c r="G139" s="107"/>
      <c r="H139" s="107"/>
      <c r="I139" s="107"/>
      <c r="J139" s="108"/>
    </row>
    <row r="140" spans="2:10" ht="16.899999999999999" customHeight="1" thickBot="1" x14ac:dyDescent="0.3">
      <c r="B140" s="150"/>
      <c r="C140" s="83" t="s">
        <v>29</v>
      </c>
      <c r="D140" s="84"/>
      <c r="E140" s="85"/>
      <c r="F140" s="5" t="s">
        <v>4</v>
      </c>
      <c r="G140" s="15">
        <v>950</v>
      </c>
      <c r="H140" s="36"/>
      <c r="I140" s="69">
        <f>ROUND((G140*H140),2)</f>
        <v>0</v>
      </c>
      <c r="J140" s="70"/>
    </row>
    <row r="141" spans="2:10" ht="17.25" customHeight="1" x14ac:dyDescent="0.25">
      <c r="B141" s="148" t="s">
        <v>47</v>
      </c>
      <c r="C141" s="103" t="s">
        <v>134</v>
      </c>
      <c r="D141" s="104"/>
      <c r="E141" s="104"/>
      <c r="F141" s="104"/>
      <c r="G141" s="104"/>
      <c r="H141" s="104"/>
      <c r="I141" s="104"/>
      <c r="J141" s="105"/>
    </row>
    <row r="142" spans="2:10" x14ac:dyDescent="0.25">
      <c r="B142" s="149"/>
      <c r="C142" s="106"/>
      <c r="D142" s="107"/>
      <c r="E142" s="107"/>
      <c r="F142" s="107"/>
      <c r="G142" s="107"/>
      <c r="H142" s="107"/>
      <c r="I142" s="107"/>
      <c r="J142" s="108"/>
    </row>
    <row r="143" spans="2:10" x14ac:dyDescent="0.25">
      <c r="B143" s="149"/>
      <c r="C143" s="106"/>
      <c r="D143" s="107"/>
      <c r="E143" s="107"/>
      <c r="F143" s="107"/>
      <c r="G143" s="107"/>
      <c r="H143" s="107"/>
      <c r="I143" s="107"/>
      <c r="J143" s="108"/>
    </row>
    <row r="144" spans="2:10" ht="15.75" customHeight="1" x14ac:dyDescent="0.25">
      <c r="B144" s="149"/>
      <c r="C144" s="106"/>
      <c r="D144" s="107"/>
      <c r="E144" s="107"/>
      <c r="F144" s="107"/>
      <c r="G144" s="107"/>
      <c r="H144" s="107"/>
      <c r="I144" s="107"/>
      <c r="J144" s="108"/>
    </row>
    <row r="145" spans="2:10" x14ac:dyDescent="0.25">
      <c r="B145" s="149"/>
      <c r="C145" s="106"/>
      <c r="D145" s="107"/>
      <c r="E145" s="107"/>
      <c r="F145" s="107"/>
      <c r="G145" s="107"/>
      <c r="H145" s="107"/>
      <c r="I145" s="107"/>
      <c r="J145" s="108"/>
    </row>
    <row r="146" spans="2:10" ht="39" customHeight="1" thickBot="1" x14ac:dyDescent="0.3">
      <c r="B146" s="149"/>
      <c r="C146" s="109"/>
      <c r="D146" s="110"/>
      <c r="E146" s="110"/>
      <c r="F146" s="110"/>
      <c r="G146" s="110"/>
      <c r="H146" s="110"/>
      <c r="I146" s="110"/>
      <c r="J146" s="111"/>
    </row>
    <row r="147" spans="2:10" ht="17.25" customHeight="1" thickBot="1" x14ac:dyDescent="0.3">
      <c r="B147" s="150"/>
      <c r="C147" s="83" t="s">
        <v>29</v>
      </c>
      <c r="D147" s="84"/>
      <c r="E147" s="85"/>
      <c r="F147" s="5" t="s">
        <v>4</v>
      </c>
      <c r="G147" s="15">
        <v>950</v>
      </c>
      <c r="H147" s="36"/>
      <c r="I147" s="69">
        <f>ROUND((G147*H147),2)</f>
        <v>0</v>
      </c>
      <c r="J147" s="70"/>
    </row>
    <row r="148" spans="2:10" ht="17.25" customHeight="1" x14ac:dyDescent="0.25">
      <c r="B148" s="148" t="s">
        <v>59</v>
      </c>
      <c r="C148" s="103" t="s">
        <v>135</v>
      </c>
      <c r="D148" s="104"/>
      <c r="E148" s="104"/>
      <c r="F148" s="104"/>
      <c r="G148" s="104"/>
      <c r="H148" s="104"/>
      <c r="I148" s="104"/>
      <c r="J148" s="105"/>
    </row>
    <row r="149" spans="2:10" ht="17.25" customHeight="1" x14ac:dyDescent="0.25">
      <c r="B149" s="149"/>
      <c r="C149" s="106"/>
      <c r="D149" s="107"/>
      <c r="E149" s="107"/>
      <c r="F149" s="107"/>
      <c r="G149" s="107"/>
      <c r="H149" s="107"/>
      <c r="I149" s="107"/>
      <c r="J149" s="108"/>
    </row>
    <row r="150" spans="2:10" ht="17.25" customHeight="1" x14ac:dyDescent="0.25">
      <c r="B150" s="149"/>
      <c r="C150" s="106"/>
      <c r="D150" s="107"/>
      <c r="E150" s="107"/>
      <c r="F150" s="107"/>
      <c r="G150" s="107"/>
      <c r="H150" s="107"/>
      <c r="I150" s="107"/>
      <c r="J150" s="108"/>
    </row>
    <row r="151" spans="2:10" ht="17.25" customHeight="1" x14ac:dyDescent="0.25">
      <c r="B151" s="149"/>
      <c r="C151" s="106"/>
      <c r="D151" s="107"/>
      <c r="E151" s="107"/>
      <c r="F151" s="107"/>
      <c r="G151" s="107"/>
      <c r="H151" s="107"/>
      <c r="I151" s="107"/>
      <c r="J151" s="108"/>
    </row>
    <row r="152" spans="2:10" x14ac:dyDescent="0.25">
      <c r="B152" s="149"/>
      <c r="C152" s="106"/>
      <c r="D152" s="107"/>
      <c r="E152" s="107"/>
      <c r="F152" s="107"/>
      <c r="G152" s="107"/>
      <c r="H152" s="107"/>
      <c r="I152" s="107"/>
      <c r="J152" s="108"/>
    </row>
    <row r="153" spans="2:10" x14ac:dyDescent="0.25">
      <c r="B153" s="149"/>
      <c r="C153" s="106"/>
      <c r="D153" s="107"/>
      <c r="E153" s="107"/>
      <c r="F153" s="107"/>
      <c r="G153" s="107"/>
      <c r="H153" s="107"/>
      <c r="I153" s="107"/>
      <c r="J153" s="108"/>
    </row>
    <row r="154" spans="2:10" x14ac:dyDescent="0.25">
      <c r="B154" s="149"/>
      <c r="C154" s="106"/>
      <c r="D154" s="107"/>
      <c r="E154" s="107"/>
      <c r="F154" s="107"/>
      <c r="G154" s="107"/>
      <c r="H154" s="107"/>
      <c r="I154" s="107"/>
      <c r="J154" s="108"/>
    </row>
    <row r="155" spans="2:10" ht="15.75" thickBot="1" x14ac:dyDescent="0.3">
      <c r="B155" s="149"/>
      <c r="C155" s="109"/>
      <c r="D155" s="110"/>
      <c r="E155" s="110"/>
      <c r="F155" s="110"/>
      <c r="G155" s="110"/>
      <c r="H155" s="110"/>
      <c r="I155" s="110"/>
      <c r="J155" s="111"/>
    </row>
    <row r="156" spans="2:10" ht="17.25" customHeight="1" thickBot="1" x14ac:dyDescent="0.3">
      <c r="B156" s="149"/>
      <c r="C156" s="145" t="s">
        <v>29</v>
      </c>
      <c r="D156" s="146"/>
      <c r="E156" s="147"/>
      <c r="F156" s="5" t="s">
        <v>4</v>
      </c>
      <c r="G156" s="20">
        <v>950</v>
      </c>
      <c r="H156" s="47"/>
      <c r="I156" s="69">
        <f>ROUND((G156*H156),2)</f>
        <v>0</v>
      </c>
      <c r="J156" s="70"/>
    </row>
    <row r="157" spans="2:10" s="25" customFormat="1" x14ac:dyDescent="0.25">
      <c r="B157" s="151" t="s">
        <v>65</v>
      </c>
      <c r="C157" s="154" t="s">
        <v>136</v>
      </c>
      <c r="D157" s="155"/>
      <c r="E157" s="156"/>
      <c r="F157" s="162" t="s">
        <v>34</v>
      </c>
      <c r="G157" s="165">
        <v>1900</v>
      </c>
      <c r="H157" s="168"/>
      <c r="I157" s="122">
        <f>ROUND((G157*H157),2)</f>
        <v>0</v>
      </c>
      <c r="J157" s="123"/>
    </row>
    <row r="158" spans="2:10" s="25" customFormat="1" x14ac:dyDescent="0.25">
      <c r="B158" s="152"/>
      <c r="C158" s="157"/>
      <c r="D158" s="74"/>
      <c r="E158" s="158"/>
      <c r="F158" s="163"/>
      <c r="G158" s="166"/>
      <c r="H158" s="169"/>
      <c r="I158" s="124"/>
      <c r="J158" s="125"/>
    </row>
    <row r="159" spans="2:10" s="25" customFormat="1" x14ac:dyDescent="0.25">
      <c r="B159" s="152"/>
      <c r="C159" s="157"/>
      <c r="D159" s="74"/>
      <c r="E159" s="158"/>
      <c r="F159" s="163"/>
      <c r="G159" s="166"/>
      <c r="H159" s="169"/>
      <c r="I159" s="124"/>
      <c r="J159" s="125"/>
    </row>
    <row r="160" spans="2:10" s="25" customFormat="1" ht="39.75" customHeight="1" x14ac:dyDescent="0.25">
      <c r="B160" s="152"/>
      <c r="C160" s="157"/>
      <c r="D160" s="74"/>
      <c r="E160" s="158"/>
      <c r="F160" s="163"/>
      <c r="G160" s="166"/>
      <c r="H160" s="169"/>
      <c r="I160" s="124"/>
      <c r="J160" s="125"/>
    </row>
    <row r="161" spans="2:14" s="25" customFormat="1" ht="199.5" customHeight="1" thickBot="1" x14ac:dyDescent="0.3">
      <c r="B161" s="153"/>
      <c r="C161" s="159"/>
      <c r="D161" s="160"/>
      <c r="E161" s="161"/>
      <c r="F161" s="164"/>
      <c r="G161" s="167"/>
      <c r="H161" s="170"/>
      <c r="I161" s="126"/>
      <c r="J161" s="127"/>
    </row>
    <row r="162" spans="2:14" ht="14.25" customHeight="1" x14ac:dyDescent="0.25">
      <c r="B162" s="142" t="s">
        <v>66</v>
      </c>
      <c r="C162" s="73" t="s">
        <v>132</v>
      </c>
      <c r="D162" s="74"/>
      <c r="E162" s="75"/>
      <c r="F162" s="76" t="s">
        <v>74</v>
      </c>
      <c r="G162" s="79">
        <v>50</v>
      </c>
      <c r="H162" s="80"/>
      <c r="I162" s="122">
        <f>ROUND((G162*H162),2)</f>
        <v>0</v>
      </c>
      <c r="J162" s="123"/>
    </row>
    <row r="163" spans="2:14" x14ac:dyDescent="0.25">
      <c r="B163" s="143"/>
      <c r="C163" s="73"/>
      <c r="D163" s="74"/>
      <c r="E163" s="75"/>
      <c r="F163" s="77"/>
      <c r="G163" s="79"/>
      <c r="H163" s="81"/>
      <c r="I163" s="124"/>
      <c r="J163" s="125"/>
    </row>
    <row r="164" spans="2:14" x14ac:dyDescent="0.25">
      <c r="B164" s="143"/>
      <c r="C164" s="73"/>
      <c r="D164" s="74"/>
      <c r="E164" s="75"/>
      <c r="F164" s="77"/>
      <c r="G164" s="79"/>
      <c r="H164" s="81"/>
      <c r="I164" s="124"/>
      <c r="J164" s="125"/>
    </row>
    <row r="165" spans="2:14" ht="39.75" customHeight="1" x14ac:dyDescent="0.25">
      <c r="B165" s="143"/>
      <c r="C165" s="73"/>
      <c r="D165" s="74"/>
      <c r="E165" s="75"/>
      <c r="F165" s="77"/>
      <c r="G165" s="79"/>
      <c r="H165" s="81"/>
      <c r="I165" s="124"/>
      <c r="J165" s="125"/>
    </row>
    <row r="166" spans="2:14" ht="28.5" customHeight="1" thickBot="1" x14ac:dyDescent="0.3">
      <c r="B166" s="144"/>
      <c r="C166" s="73"/>
      <c r="D166" s="74"/>
      <c r="E166" s="75"/>
      <c r="F166" s="78"/>
      <c r="G166" s="79"/>
      <c r="H166" s="82"/>
      <c r="I166" s="126"/>
      <c r="J166" s="127"/>
    </row>
    <row r="167" spans="2:14" ht="17.25" customHeight="1" x14ac:dyDescent="0.25">
      <c r="B167" s="148" t="s">
        <v>73</v>
      </c>
      <c r="C167" s="103" t="s">
        <v>160</v>
      </c>
      <c r="D167" s="104"/>
      <c r="E167" s="104"/>
      <c r="F167" s="104"/>
      <c r="G167" s="104"/>
      <c r="H167" s="104"/>
      <c r="I167" s="104"/>
      <c r="J167" s="105"/>
    </row>
    <row r="168" spans="2:14" ht="17.25" customHeight="1" x14ac:dyDescent="0.25">
      <c r="B168" s="149"/>
      <c r="C168" s="106"/>
      <c r="D168" s="107"/>
      <c r="E168" s="107"/>
      <c r="F168" s="107"/>
      <c r="G168" s="107"/>
      <c r="H168" s="107"/>
      <c r="I168" s="107"/>
      <c r="J168" s="108"/>
    </row>
    <row r="169" spans="2:14" ht="17.25" customHeight="1" x14ac:dyDescent="0.25">
      <c r="B169" s="149"/>
      <c r="C169" s="106"/>
      <c r="D169" s="107"/>
      <c r="E169" s="107"/>
      <c r="F169" s="107"/>
      <c r="G169" s="107"/>
      <c r="H169" s="107"/>
      <c r="I169" s="107"/>
      <c r="J169" s="108"/>
    </row>
    <row r="170" spans="2:14" ht="17.25" customHeight="1" x14ac:dyDescent="0.25">
      <c r="B170" s="149"/>
      <c r="C170" s="106"/>
      <c r="D170" s="107"/>
      <c r="E170" s="107"/>
      <c r="F170" s="107"/>
      <c r="G170" s="107"/>
      <c r="H170" s="107"/>
      <c r="I170" s="107"/>
      <c r="J170" s="108"/>
    </row>
    <row r="171" spans="2:14" ht="40.5" customHeight="1" x14ac:dyDescent="0.25">
      <c r="B171" s="149"/>
      <c r="C171" s="106"/>
      <c r="D171" s="107"/>
      <c r="E171" s="107"/>
      <c r="F171" s="107"/>
      <c r="G171" s="107"/>
      <c r="H171" s="107"/>
      <c r="I171" s="107"/>
      <c r="J171" s="108"/>
    </row>
    <row r="172" spans="2:14" ht="26.25" customHeight="1" thickBot="1" x14ac:dyDescent="0.3">
      <c r="B172" s="149"/>
      <c r="C172" s="106"/>
      <c r="D172" s="107"/>
      <c r="E172" s="107"/>
      <c r="F172" s="107"/>
      <c r="G172" s="107"/>
      <c r="H172" s="107"/>
      <c r="I172" s="107"/>
      <c r="J172" s="108"/>
    </row>
    <row r="173" spans="2:14" ht="19.5" customHeight="1" thickBot="1" x14ac:dyDescent="0.3">
      <c r="B173" s="149"/>
      <c r="C173" s="192" t="s">
        <v>156</v>
      </c>
      <c r="D173" s="193"/>
      <c r="E173" s="194"/>
      <c r="F173" s="5" t="s">
        <v>43</v>
      </c>
      <c r="G173" s="15">
        <v>0.95</v>
      </c>
      <c r="H173" s="36"/>
      <c r="I173" s="69">
        <f>ROUND((G173*H173),2)</f>
        <v>0</v>
      </c>
      <c r="J173" s="70"/>
      <c r="L173" s="19"/>
      <c r="N173" s="4"/>
    </row>
    <row r="174" spans="2:14" x14ac:dyDescent="0.25">
      <c r="B174" s="148" t="s">
        <v>83</v>
      </c>
      <c r="C174" s="103" t="s">
        <v>137</v>
      </c>
      <c r="D174" s="104"/>
      <c r="E174" s="105"/>
      <c r="F174" s="204"/>
      <c r="G174" s="206"/>
      <c r="H174" s="208"/>
      <c r="I174" s="364"/>
      <c r="J174" s="365"/>
    </row>
    <row r="175" spans="2:14" x14ac:dyDescent="0.25">
      <c r="B175" s="149"/>
      <c r="C175" s="106"/>
      <c r="D175" s="107"/>
      <c r="E175" s="108"/>
      <c r="F175" s="205"/>
      <c r="G175" s="207"/>
      <c r="H175" s="209"/>
      <c r="I175" s="366"/>
      <c r="J175" s="367"/>
    </row>
    <row r="176" spans="2:14" x14ac:dyDescent="0.25">
      <c r="B176" s="149"/>
      <c r="C176" s="106"/>
      <c r="D176" s="107"/>
      <c r="E176" s="108"/>
      <c r="F176" s="205"/>
      <c r="G176" s="207"/>
      <c r="H176" s="209"/>
      <c r="I176" s="366"/>
      <c r="J176" s="367"/>
    </row>
    <row r="177" spans="2:10" ht="107.25" customHeight="1" thickBot="1" x14ac:dyDescent="0.3">
      <c r="B177" s="149"/>
      <c r="C177" s="106"/>
      <c r="D177" s="107"/>
      <c r="E177" s="108"/>
      <c r="F177" s="205"/>
      <c r="G177" s="207"/>
      <c r="H177" s="209"/>
      <c r="I177" s="366"/>
      <c r="J177" s="367"/>
    </row>
    <row r="178" spans="2:10" ht="17.25" customHeight="1" thickBot="1" x14ac:dyDescent="0.3">
      <c r="B178" s="149"/>
      <c r="C178" s="106" t="s">
        <v>139</v>
      </c>
      <c r="D178" s="107"/>
      <c r="E178" s="108"/>
      <c r="F178" s="18" t="s">
        <v>4</v>
      </c>
      <c r="G178" s="17">
        <v>1000</v>
      </c>
      <c r="H178" s="42"/>
      <c r="I178" s="69">
        <f>ROUND((G178*H178),2)</f>
        <v>0</v>
      </c>
      <c r="J178" s="70"/>
    </row>
    <row r="179" spans="2:10" ht="17.25" customHeight="1" thickBot="1" x14ac:dyDescent="0.3">
      <c r="B179" s="149"/>
      <c r="C179" s="106" t="s">
        <v>161</v>
      </c>
      <c r="D179" s="107"/>
      <c r="E179" s="108"/>
      <c r="F179" s="18" t="s">
        <v>4</v>
      </c>
      <c r="G179" s="17">
        <v>150</v>
      </c>
      <c r="H179" s="42"/>
      <c r="I179" s="69">
        <f>ROUND((G179*H179),2)</f>
        <v>0</v>
      </c>
      <c r="J179" s="70"/>
    </row>
    <row r="180" spans="2:10" ht="17.25" customHeight="1" thickBot="1" x14ac:dyDescent="0.3">
      <c r="B180" s="150"/>
      <c r="C180" s="109" t="s">
        <v>140</v>
      </c>
      <c r="D180" s="110"/>
      <c r="E180" s="111"/>
      <c r="F180" s="18" t="s">
        <v>4</v>
      </c>
      <c r="G180" s="17">
        <v>30</v>
      </c>
      <c r="H180" s="42"/>
      <c r="I180" s="69">
        <f>ROUND((G180*H180),2)</f>
        <v>0</v>
      </c>
      <c r="J180" s="70"/>
    </row>
    <row r="181" spans="2:10" ht="14.25" customHeight="1" x14ac:dyDescent="0.25">
      <c r="B181" s="361" t="s">
        <v>84</v>
      </c>
      <c r="C181" s="154" t="s">
        <v>131</v>
      </c>
      <c r="D181" s="155"/>
      <c r="E181" s="156"/>
      <c r="F181" s="265" t="s">
        <v>4</v>
      </c>
      <c r="G181" s="268">
        <v>180</v>
      </c>
      <c r="H181" s="271"/>
      <c r="I181" s="210">
        <f>ROUND((G181*H181),2)</f>
        <v>0</v>
      </c>
      <c r="J181" s="211"/>
    </row>
    <row r="182" spans="2:10" x14ac:dyDescent="0.25">
      <c r="B182" s="362"/>
      <c r="C182" s="157"/>
      <c r="D182" s="74"/>
      <c r="E182" s="158"/>
      <c r="F182" s="266"/>
      <c r="G182" s="269"/>
      <c r="H182" s="272"/>
      <c r="I182" s="212"/>
      <c r="J182" s="213"/>
    </row>
    <row r="183" spans="2:10" x14ac:dyDescent="0.25">
      <c r="B183" s="362"/>
      <c r="C183" s="157"/>
      <c r="D183" s="74"/>
      <c r="E183" s="158"/>
      <c r="F183" s="266"/>
      <c r="G183" s="269"/>
      <c r="H183" s="272"/>
      <c r="I183" s="212"/>
      <c r="J183" s="213"/>
    </row>
    <row r="184" spans="2:10" ht="32.25" customHeight="1" thickBot="1" x14ac:dyDescent="0.3">
      <c r="B184" s="363"/>
      <c r="C184" s="159"/>
      <c r="D184" s="160"/>
      <c r="E184" s="161"/>
      <c r="F184" s="267"/>
      <c r="G184" s="270"/>
      <c r="H184" s="273"/>
      <c r="I184" s="218"/>
      <c r="J184" s="219"/>
    </row>
    <row r="185" spans="2:10" ht="15.75" thickBot="1" x14ac:dyDescent="0.3">
      <c r="B185" s="86"/>
      <c r="C185" s="87"/>
      <c r="D185" s="87"/>
      <c r="E185" s="87"/>
      <c r="F185" s="87"/>
      <c r="G185" s="87"/>
      <c r="H185" s="87"/>
      <c r="I185" s="87"/>
      <c r="J185" s="88"/>
    </row>
    <row r="186" spans="2:10" ht="15.75" thickBot="1" x14ac:dyDescent="0.3">
      <c r="B186" s="1">
        <v>4</v>
      </c>
      <c r="C186" s="83" t="s">
        <v>39</v>
      </c>
      <c r="D186" s="84"/>
      <c r="E186" s="85"/>
      <c r="F186" s="195">
        <f>I140+I147+I156+I157+I162+I173+I178+I179+I180+I181</f>
        <v>0</v>
      </c>
      <c r="G186" s="196"/>
      <c r="H186" s="196"/>
      <c r="I186" s="196"/>
      <c r="J186" s="197"/>
    </row>
    <row r="187" spans="2:10" ht="15.75" thickBot="1" x14ac:dyDescent="0.3">
      <c r="B187" s="86"/>
      <c r="C187" s="87"/>
      <c r="D187" s="87"/>
      <c r="E187" s="87"/>
      <c r="F187" s="87"/>
      <c r="G187" s="87"/>
      <c r="H187" s="87"/>
      <c r="I187" s="87"/>
      <c r="J187" s="88"/>
    </row>
    <row r="188" spans="2:10" ht="17.25" customHeight="1" thickBot="1" x14ac:dyDescent="0.3">
      <c r="B188" s="318" t="s">
        <v>88</v>
      </c>
      <c r="C188" s="319"/>
      <c r="D188" s="319"/>
      <c r="E188" s="319"/>
      <c r="F188" s="319"/>
      <c r="G188" s="319"/>
      <c r="H188" s="319"/>
      <c r="I188" s="319"/>
      <c r="J188" s="320"/>
    </row>
    <row r="189" spans="2:10" ht="36" customHeight="1" x14ac:dyDescent="0.25">
      <c r="B189" s="53" t="s">
        <v>35</v>
      </c>
      <c r="C189" s="103" t="s">
        <v>85</v>
      </c>
      <c r="D189" s="104"/>
      <c r="E189" s="105"/>
      <c r="F189" s="59" t="s">
        <v>31</v>
      </c>
      <c r="G189" s="113">
        <v>5</v>
      </c>
      <c r="H189" s="51"/>
      <c r="I189" s="245">
        <f>ROUND((G189*H189),2)</f>
        <v>0</v>
      </c>
      <c r="J189" s="246"/>
    </row>
    <row r="190" spans="2:10" ht="45.75" customHeight="1" thickBot="1" x14ac:dyDescent="0.3">
      <c r="B190" s="55"/>
      <c r="C190" s="109"/>
      <c r="D190" s="110"/>
      <c r="E190" s="111"/>
      <c r="F190" s="112"/>
      <c r="G190" s="115"/>
      <c r="H190" s="52"/>
      <c r="I190" s="247"/>
      <c r="J190" s="248"/>
    </row>
    <row r="191" spans="2:10" ht="17.25" customHeight="1" x14ac:dyDescent="0.25">
      <c r="B191" s="148" t="s">
        <v>89</v>
      </c>
      <c r="C191" s="103" t="s">
        <v>86</v>
      </c>
      <c r="D191" s="104"/>
      <c r="E191" s="105"/>
      <c r="F191" s="204" t="s">
        <v>31</v>
      </c>
      <c r="G191" s="206">
        <v>2</v>
      </c>
      <c r="H191" s="208"/>
      <c r="I191" s="210">
        <f>ROUND((G191*H191),2)</f>
        <v>0</v>
      </c>
      <c r="J191" s="211"/>
    </row>
    <row r="192" spans="2:10" ht="17.25" customHeight="1" x14ac:dyDescent="0.25">
      <c r="B192" s="149"/>
      <c r="C192" s="106"/>
      <c r="D192" s="107"/>
      <c r="E192" s="108"/>
      <c r="F192" s="205"/>
      <c r="G192" s="207"/>
      <c r="H192" s="209"/>
      <c r="I192" s="212"/>
      <c r="J192" s="213"/>
    </row>
    <row r="193" spans="2:10" ht="17.25" customHeight="1" x14ac:dyDescent="0.25">
      <c r="B193" s="149"/>
      <c r="C193" s="106"/>
      <c r="D193" s="107"/>
      <c r="E193" s="108"/>
      <c r="F193" s="205"/>
      <c r="G193" s="207"/>
      <c r="H193" s="209"/>
      <c r="I193" s="212"/>
      <c r="J193" s="213"/>
    </row>
    <row r="194" spans="2:10" ht="17.25" customHeight="1" x14ac:dyDescent="0.25">
      <c r="B194" s="149"/>
      <c r="C194" s="106"/>
      <c r="D194" s="107"/>
      <c r="E194" s="108"/>
      <c r="F194" s="205"/>
      <c r="G194" s="207"/>
      <c r="H194" s="209"/>
      <c r="I194" s="212"/>
      <c r="J194" s="213"/>
    </row>
    <row r="195" spans="2:10" ht="33.75" customHeight="1" thickBot="1" x14ac:dyDescent="0.3">
      <c r="B195" s="150"/>
      <c r="C195" s="109"/>
      <c r="D195" s="110"/>
      <c r="E195" s="111"/>
      <c r="F195" s="215"/>
      <c r="G195" s="216"/>
      <c r="H195" s="217"/>
      <c r="I195" s="218"/>
      <c r="J195" s="219"/>
    </row>
    <row r="196" spans="2:10" ht="16.5" customHeight="1" thickBot="1" x14ac:dyDescent="0.3">
      <c r="B196" s="86"/>
      <c r="C196" s="87"/>
      <c r="D196" s="87"/>
      <c r="E196" s="87"/>
      <c r="F196" s="87"/>
      <c r="G196" s="87"/>
      <c r="H196" s="87"/>
      <c r="I196" s="87"/>
      <c r="J196" s="88"/>
    </row>
    <row r="197" spans="2:10" ht="17.25" customHeight="1" thickBot="1" x14ac:dyDescent="0.3">
      <c r="B197" s="1">
        <v>5</v>
      </c>
      <c r="C197" s="83" t="s">
        <v>87</v>
      </c>
      <c r="D197" s="84"/>
      <c r="E197" s="85"/>
      <c r="F197" s="198">
        <f>I189+I191</f>
        <v>0</v>
      </c>
      <c r="G197" s="193"/>
      <c r="H197" s="193"/>
      <c r="I197" s="193"/>
      <c r="J197" s="194"/>
    </row>
    <row r="198" spans="2:10" ht="16.5" customHeight="1" thickBot="1" x14ac:dyDescent="0.3">
      <c r="B198" s="86"/>
      <c r="C198" s="87"/>
      <c r="D198" s="87"/>
      <c r="E198" s="87"/>
      <c r="F198" s="87"/>
      <c r="G198" s="87"/>
      <c r="H198" s="87"/>
      <c r="I198" s="87"/>
      <c r="J198" s="88"/>
    </row>
    <row r="199" spans="2:10" ht="17.25" customHeight="1" thickBot="1" x14ac:dyDescent="0.3">
      <c r="B199" s="86" t="s">
        <v>96</v>
      </c>
      <c r="C199" s="87"/>
      <c r="D199" s="87"/>
      <c r="E199" s="87"/>
      <c r="F199" s="87"/>
      <c r="G199" s="87"/>
      <c r="H199" s="87"/>
      <c r="I199" s="87"/>
      <c r="J199" s="88"/>
    </row>
    <row r="200" spans="2:10" ht="28.5" customHeight="1" x14ac:dyDescent="0.25">
      <c r="B200" s="103" t="s">
        <v>90</v>
      </c>
      <c r="C200" s="104"/>
      <c r="D200" s="104"/>
      <c r="E200" s="104"/>
      <c r="F200" s="104"/>
      <c r="G200" s="104"/>
      <c r="H200" s="104"/>
      <c r="I200" s="104"/>
      <c r="J200" s="105"/>
    </row>
    <row r="201" spans="2:10" ht="18" customHeight="1" x14ac:dyDescent="0.25">
      <c r="B201" s="106"/>
      <c r="C201" s="107"/>
      <c r="D201" s="107"/>
      <c r="E201" s="107"/>
      <c r="F201" s="107"/>
      <c r="G201" s="107"/>
      <c r="H201" s="107"/>
      <c r="I201" s="107"/>
      <c r="J201" s="108"/>
    </row>
    <row r="202" spans="2:10" ht="21" customHeight="1" x14ac:dyDescent="0.25">
      <c r="B202" s="106"/>
      <c r="C202" s="107"/>
      <c r="D202" s="107"/>
      <c r="E202" s="107"/>
      <c r="F202" s="107"/>
      <c r="G202" s="107"/>
      <c r="H202" s="107"/>
      <c r="I202" s="107"/>
      <c r="J202" s="108"/>
    </row>
    <row r="203" spans="2:10" ht="19.5" customHeight="1" x14ac:dyDescent="0.25">
      <c r="B203" s="106"/>
      <c r="C203" s="107"/>
      <c r="D203" s="107"/>
      <c r="E203" s="107"/>
      <c r="F203" s="107"/>
      <c r="G203" s="107"/>
      <c r="H203" s="107"/>
      <c r="I203" s="107"/>
      <c r="J203" s="108"/>
    </row>
    <row r="204" spans="2:10" ht="19.5" customHeight="1" x14ac:dyDescent="0.25">
      <c r="B204" s="106"/>
      <c r="C204" s="107"/>
      <c r="D204" s="107"/>
      <c r="E204" s="107"/>
      <c r="F204" s="107"/>
      <c r="G204" s="107"/>
      <c r="H204" s="107"/>
      <c r="I204" s="107"/>
      <c r="J204" s="108"/>
    </row>
    <row r="205" spans="2:10" ht="28.5" customHeight="1" x14ac:dyDescent="0.25">
      <c r="B205" s="106"/>
      <c r="C205" s="107"/>
      <c r="D205" s="107"/>
      <c r="E205" s="107"/>
      <c r="F205" s="107"/>
      <c r="G205" s="107"/>
      <c r="H205" s="107"/>
      <c r="I205" s="107"/>
      <c r="J205" s="108"/>
    </row>
    <row r="206" spans="2:10" ht="28.5" customHeight="1" x14ac:dyDescent="0.25">
      <c r="B206" s="106"/>
      <c r="C206" s="107"/>
      <c r="D206" s="107"/>
      <c r="E206" s="107"/>
      <c r="F206" s="107"/>
      <c r="G206" s="107"/>
      <c r="H206" s="107"/>
      <c r="I206" s="107"/>
      <c r="J206" s="108"/>
    </row>
    <row r="207" spans="2:10" ht="28.5" customHeight="1" x14ac:dyDescent="0.25">
      <c r="B207" s="106"/>
      <c r="C207" s="107"/>
      <c r="D207" s="107"/>
      <c r="E207" s="107"/>
      <c r="F207" s="107"/>
      <c r="G207" s="107"/>
      <c r="H207" s="107"/>
      <c r="I207" s="107"/>
      <c r="J207" s="108"/>
    </row>
    <row r="208" spans="2:10" ht="21" customHeight="1" thickBot="1" x14ac:dyDescent="0.3">
      <c r="B208" s="106"/>
      <c r="C208" s="107"/>
      <c r="D208" s="107"/>
      <c r="E208" s="107"/>
      <c r="F208" s="107"/>
      <c r="G208" s="107"/>
      <c r="H208" s="107"/>
      <c r="I208" s="107"/>
      <c r="J208" s="108"/>
    </row>
    <row r="209" spans="2:10" ht="28.5" customHeight="1" x14ac:dyDescent="0.25">
      <c r="B209" s="103" t="s">
        <v>91</v>
      </c>
      <c r="C209" s="104"/>
      <c r="D209" s="104"/>
      <c r="E209" s="104"/>
      <c r="F209" s="104"/>
      <c r="G209" s="104"/>
      <c r="H209" s="104"/>
      <c r="I209" s="104"/>
      <c r="J209" s="105"/>
    </row>
    <row r="210" spans="2:10" ht="28.5" customHeight="1" x14ac:dyDescent="0.25">
      <c r="B210" s="106"/>
      <c r="C210" s="107"/>
      <c r="D210" s="107"/>
      <c r="E210" s="107"/>
      <c r="F210" s="107"/>
      <c r="G210" s="107"/>
      <c r="H210" s="107"/>
      <c r="I210" s="107"/>
      <c r="J210" s="108"/>
    </row>
    <row r="211" spans="2:10" ht="28.5" customHeight="1" x14ac:dyDescent="0.25">
      <c r="B211" s="106"/>
      <c r="C211" s="107"/>
      <c r="D211" s="107"/>
      <c r="E211" s="107"/>
      <c r="F211" s="107"/>
      <c r="G211" s="107"/>
      <c r="H211" s="107"/>
      <c r="I211" s="107"/>
      <c r="J211" s="108"/>
    </row>
    <row r="212" spans="2:10" ht="28.5" customHeight="1" x14ac:dyDescent="0.25">
      <c r="B212" s="106"/>
      <c r="C212" s="107"/>
      <c r="D212" s="107"/>
      <c r="E212" s="107"/>
      <c r="F212" s="107"/>
      <c r="G212" s="107"/>
      <c r="H212" s="107"/>
      <c r="I212" s="107"/>
      <c r="J212" s="108"/>
    </row>
    <row r="213" spans="2:10" ht="28.5" customHeight="1" x14ac:dyDescent="0.25">
      <c r="B213" s="106"/>
      <c r="C213" s="107"/>
      <c r="D213" s="107"/>
      <c r="E213" s="107"/>
      <c r="F213" s="107"/>
      <c r="G213" s="107"/>
      <c r="H213" s="107"/>
      <c r="I213" s="107"/>
      <c r="J213" s="108"/>
    </row>
    <row r="214" spans="2:10" ht="29.25" customHeight="1" thickBot="1" x14ac:dyDescent="0.3">
      <c r="B214" s="106"/>
      <c r="C214" s="107"/>
      <c r="D214" s="107"/>
      <c r="E214" s="107"/>
      <c r="F214" s="107"/>
      <c r="G214" s="107"/>
      <c r="H214" s="107"/>
      <c r="I214" s="107"/>
      <c r="J214" s="108"/>
    </row>
    <row r="215" spans="2:10" ht="28.5" customHeight="1" x14ac:dyDescent="0.25">
      <c r="B215" s="91" t="s">
        <v>0</v>
      </c>
      <c r="C215" s="94" t="s">
        <v>1</v>
      </c>
      <c r="D215" s="95"/>
      <c r="E215" s="96"/>
      <c r="F215" s="91" t="s">
        <v>2</v>
      </c>
      <c r="G215" s="91" t="s">
        <v>3</v>
      </c>
      <c r="H215" s="239" t="s">
        <v>177</v>
      </c>
      <c r="I215" s="89" t="s">
        <v>176</v>
      </c>
      <c r="J215" s="229"/>
    </row>
    <row r="216" spans="2:10" ht="21.75" customHeight="1" thickBot="1" x14ac:dyDescent="0.3">
      <c r="B216" s="93"/>
      <c r="C216" s="97"/>
      <c r="D216" s="98"/>
      <c r="E216" s="99"/>
      <c r="F216" s="92"/>
      <c r="G216" s="93"/>
      <c r="H216" s="240"/>
      <c r="I216" s="214"/>
      <c r="J216" s="230"/>
    </row>
    <row r="217" spans="2:10" ht="21.75" customHeight="1" x14ac:dyDescent="0.25">
      <c r="B217" s="139" t="s">
        <v>36</v>
      </c>
      <c r="C217" s="103" t="s">
        <v>152</v>
      </c>
      <c r="D217" s="104"/>
      <c r="E217" s="105"/>
      <c r="F217" s="59" t="s">
        <v>74</v>
      </c>
      <c r="G217" s="113">
        <v>10</v>
      </c>
      <c r="H217" s="51"/>
      <c r="I217" s="116">
        <f>ROUND((G217*H217),2)</f>
        <v>0</v>
      </c>
      <c r="J217" s="117"/>
    </row>
    <row r="218" spans="2:10" ht="21.75" customHeight="1" x14ac:dyDescent="0.25">
      <c r="B218" s="140"/>
      <c r="C218" s="106"/>
      <c r="D218" s="107"/>
      <c r="E218" s="108"/>
      <c r="F218" s="60"/>
      <c r="G218" s="114"/>
      <c r="H218" s="63"/>
      <c r="I218" s="118"/>
      <c r="J218" s="119"/>
    </row>
    <row r="219" spans="2:10" ht="29.25" customHeight="1" thickBot="1" x14ac:dyDescent="0.3">
      <c r="B219" s="141"/>
      <c r="C219" s="109"/>
      <c r="D219" s="110"/>
      <c r="E219" s="111"/>
      <c r="F219" s="112"/>
      <c r="G219" s="115"/>
      <c r="H219" s="52"/>
      <c r="I219" s="120"/>
      <c r="J219" s="121"/>
    </row>
    <row r="220" spans="2:10" ht="34.5" customHeight="1" x14ac:dyDescent="0.25">
      <c r="B220" s="53" t="s">
        <v>38</v>
      </c>
      <c r="C220" s="103" t="s">
        <v>108</v>
      </c>
      <c r="D220" s="104"/>
      <c r="E220" s="105"/>
      <c r="F220" s="59" t="s">
        <v>74</v>
      </c>
      <c r="G220" s="113">
        <v>18</v>
      </c>
      <c r="H220" s="51"/>
      <c r="I220" s="116">
        <f>ROUND((G220*H220),2)</f>
        <v>0</v>
      </c>
      <c r="J220" s="117"/>
    </row>
    <row r="221" spans="2:10" ht="34.5" customHeight="1" thickBot="1" x14ac:dyDescent="0.3">
      <c r="B221" s="55"/>
      <c r="C221" s="109"/>
      <c r="D221" s="110"/>
      <c r="E221" s="111"/>
      <c r="F221" s="112"/>
      <c r="G221" s="115"/>
      <c r="H221" s="52"/>
      <c r="I221" s="120"/>
      <c r="J221" s="121"/>
    </row>
    <row r="222" spans="2:10" s="25" customFormat="1" ht="21.75" customHeight="1" x14ac:dyDescent="0.25">
      <c r="B222" s="91" t="s">
        <v>114</v>
      </c>
      <c r="C222" s="128" t="s">
        <v>170</v>
      </c>
      <c r="D222" s="129"/>
      <c r="E222" s="129"/>
      <c r="F222" s="129"/>
      <c r="G222" s="129"/>
      <c r="H222" s="129"/>
      <c r="I222" s="129"/>
      <c r="J222" s="130"/>
    </row>
    <row r="223" spans="2:10" s="25" customFormat="1" ht="24.75" customHeight="1" thickBot="1" x14ac:dyDescent="0.3">
      <c r="B223" s="92"/>
      <c r="C223" s="131"/>
      <c r="D223" s="132"/>
      <c r="E223" s="132"/>
      <c r="F223" s="132"/>
      <c r="G223" s="132"/>
      <c r="H223" s="132"/>
      <c r="I223" s="132"/>
      <c r="J223" s="133"/>
    </row>
    <row r="224" spans="2:10" s="25" customFormat="1" ht="15.75" thickBot="1" x14ac:dyDescent="0.3">
      <c r="B224" s="93"/>
      <c r="C224" s="134" t="s">
        <v>157</v>
      </c>
      <c r="D224" s="135"/>
      <c r="E224" s="136"/>
      <c r="F224" s="30" t="s">
        <v>34</v>
      </c>
      <c r="G224" s="31">
        <v>120</v>
      </c>
      <c r="H224" s="44"/>
      <c r="I224" s="137">
        <f>ROUND((G224*H224),2)</f>
        <v>0</v>
      </c>
      <c r="J224" s="138"/>
    </row>
    <row r="225" spans="2:10" ht="48" customHeight="1" x14ac:dyDescent="0.25">
      <c r="B225" s="53" t="s">
        <v>115</v>
      </c>
      <c r="C225" s="103" t="s">
        <v>109</v>
      </c>
      <c r="D225" s="104"/>
      <c r="E225" s="105"/>
      <c r="F225" s="59" t="s">
        <v>74</v>
      </c>
      <c r="G225" s="113">
        <v>7</v>
      </c>
      <c r="H225" s="51"/>
      <c r="I225" s="116">
        <f>ROUND((G225*H225),2)</f>
        <v>0</v>
      </c>
      <c r="J225" s="117"/>
    </row>
    <row r="226" spans="2:10" ht="48.75" customHeight="1" x14ac:dyDescent="0.25">
      <c r="B226" s="54"/>
      <c r="C226" s="106"/>
      <c r="D226" s="107"/>
      <c r="E226" s="108"/>
      <c r="F226" s="60"/>
      <c r="G226" s="114"/>
      <c r="H226" s="63"/>
      <c r="I226" s="118"/>
      <c r="J226" s="119"/>
    </row>
    <row r="227" spans="2:10" ht="34.5" customHeight="1" thickBot="1" x14ac:dyDescent="0.3">
      <c r="B227" s="55"/>
      <c r="C227" s="109"/>
      <c r="D227" s="110"/>
      <c r="E227" s="111"/>
      <c r="F227" s="112"/>
      <c r="G227" s="115"/>
      <c r="H227" s="52"/>
      <c r="I227" s="120"/>
      <c r="J227" s="121"/>
    </row>
    <row r="228" spans="2:10" ht="34.5" customHeight="1" x14ac:dyDescent="0.25">
      <c r="B228" s="53" t="s">
        <v>116</v>
      </c>
      <c r="C228" s="103" t="s">
        <v>110</v>
      </c>
      <c r="D228" s="104"/>
      <c r="E228" s="105"/>
      <c r="F228" s="59" t="s">
        <v>74</v>
      </c>
      <c r="G228" s="113">
        <v>7</v>
      </c>
      <c r="H228" s="51"/>
      <c r="I228" s="116">
        <f>ROUND((G228*H228),2)</f>
        <v>0</v>
      </c>
      <c r="J228" s="117"/>
    </row>
    <row r="229" spans="2:10" ht="34.5" customHeight="1" x14ac:dyDescent="0.25">
      <c r="B229" s="54"/>
      <c r="C229" s="106"/>
      <c r="D229" s="107"/>
      <c r="E229" s="108"/>
      <c r="F229" s="60"/>
      <c r="G229" s="114"/>
      <c r="H229" s="63"/>
      <c r="I229" s="118"/>
      <c r="J229" s="119"/>
    </row>
    <row r="230" spans="2:10" ht="56.25" customHeight="1" thickBot="1" x14ac:dyDescent="0.3">
      <c r="B230" s="55"/>
      <c r="C230" s="109"/>
      <c r="D230" s="110"/>
      <c r="E230" s="111"/>
      <c r="F230" s="112"/>
      <c r="G230" s="115"/>
      <c r="H230" s="52"/>
      <c r="I230" s="120"/>
      <c r="J230" s="121"/>
    </row>
    <row r="231" spans="2:10" ht="34.5" customHeight="1" x14ac:dyDescent="0.25">
      <c r="B231" s="53" t="s">
        <v>117</v>
      </c>
      <c r="C231" s="103" t="s">
        <v>111</v>
      </c>
      <c r="D231" s="104"/>
      <c r="E231" s="105"/>
      <c r="F231" s="59" t="s">
        <v>74</v>
      </c>
      <c r="G231" s="113">
        <v>7</v>
      </c>
      <c r="H231" s="51"/>
      <c r="I231" s="116">
        <f>ROUND((G231*H231),2)</f>
        <v>0</v>
      </c>
      <c r="J231" s="117"/>
    </row>
    <row r="232" spans="2:10" ht="34.5" customHeight="1" x14ac:dyDescent="0.25">
      <c r="B232" s="54"/>
      <c r="C232" s="106"/>
      <c r="D232" s="107"/>
      <c r="E232" s="108"/>
      <c r="F232" s="60"/>
      <c r="G232" s="114"/>
      <c r="H232" s="63"/>
      <c r="I232" s="118"/>
      <c r="J232" s="119"/>
    </row>
    <row r="233" spans="2:10" ht="26.25" customHeight="1" thickBot="1" x14ac:dyDescent="0.3">
      <c r="B233" s="55"/>
      <c r="C233" s="109"/>
      <c r="D233" s="110"/>
      <c r="E233" s="111"/>
      <c r="F233" s="112"/>
      <c r="G233" s="115"/>
      <c r="H233" s="52"/>
      <c r="I233" s="120"/>
      <c r="J233" s="121"/>
    </row>
    <row r="234" spans="2:10" ht="34.5" customHeight="1" x14ac:dyDescent="0.25">
      <c r="B234" s="53" t="s">
        <v>118</v>
      </c>
      <c r="C234" s="103" t="s">
        <v>112</v>
      </c>
      <c r="D234" s="104"/>
      <c r="E234" s="105"/>
      <c r="F234" s="59" t="s">
        <v>74</v>
      </c>
      <c r="G234" s="113">
        <v>18</v>
      </c>
      <c r="H234" s="51"/>
      <c r="I234" s="116">
        <f>ROUND((G234*H234),2)</f>
        <v>0</v>
      </c>
      <c r="J234" s="117"/>
    </row>
    <row r="235" spans="2:10" ht="27.75" customHeight="1" thickBot="1" x14ac:dyDescent="0.3">
      <c r="B235" s="55"/>
      <c r="C235" s="109"/>
      <c r="D235" s="110"/>
      <c r="E235" s="111"/>
      <c r="F235" s="112"/>
      <c r="G235" s="115"/>
      <c r="H235" s="52"/>
      <c r="I235" s="120"/>
      <c r="J235" s="121"/>
    </row>
    <row r="236" spans="2:10" ht="17.25" customHeight="1" thickBot="1" x14ac:dyDescent="0.3">
      <c r="B236" s="86"/>
      <c r="C236" s="87"/>
      <c r="D236" s="87"/>
      <c r="E236" s="87"/>
      <c r="F236" s="87"/>
      <c r="G236" s="87"/>
      <c r="H236" s="87"/>
      <c r="I236" s="87"/>
      <c r="J236" s="88"/>
    </row>
    <row r="237" spans="2:10" ht="18.75" customHeight="1" thickBot="1" x14ac:dyDescent="0.3">
      <c r="B237" s="1">
        <v>6</v>
      </c>
      <c r="C237" s="83" t="s">
        <v>92</v>
      </c>
      <c r="D237" s="84"/>
      <c r="E237" s="85"/>
      <c r="F237" s="198">
        <f>I217+I220+I224+I225+I228+I231+I234</f>
        <v>0</v>
      </c>
      <c r="G237" s="193"/>
      <c r="H237" s="193"/>
      <c r="I237" s="193"/>
      <c r="J237" s="194"/>
    </row>
    <row r="238" spans="2:10" ht="17.25" customHeight="1" thickBot="1" x14ac:dyDescent="0.3">
      <c r="B238" s="86"/>
      <c r="C238" s="87"/>
      <c r="D238" s="87"/>
      <c r="E238" s="87"/>
      <c r="F238" s="87"/>
      <c r="G238" s="87"/>
      <c r="H238" s="87"/>
      <c r="I238" s="87"/>
      <c r="J238" s="88"/>
    </row>
    <row r="239" spans="2:10" ht="18" customHeight="1" thickBot="1" x14ac:dyDescent="0.3">
      <c r="B239" s="86" t="s">
        <v>97</v>
      </c>
      <c r="C239" s="87"/>
      <c r="D239" s="87"/>
      <c r="E239" s="87"/>
      <c r="F239" s="87"/>
      <c r="G239" s="87"/>
      <c r="H239" s="87"/>
      <c r="I239" s="87"/>
      <c r="J239" s="88"/>
    </row>
    <row r="240" spans="2:10" x14ac:dyDescent="0.25">
      <c r="B240" s="103" t="s">
        <v>93</v>
      </c>
      <c r="C240" s="104"/>
      <c r="D240" s="104"/>
      <c r="E240" s="104"/>
      <c r="F240" s="104"/>
      <c r="G240" s="104"/>
      <c r="H240" s="104"/>
      <c r="I240" s="104"/>
      <c r="J240" s="105"/>
    </row>
    <row r="241" spans="2:10" x14ac:dyDescent="0.25">
      <c r="B241" s="106"/>
      <c r="C241" s="107"/>
      <c r="D241" s="107"/>
      <c r="E241" s="107"/>
      <c r="F241" s="107"/>
      <c r="G241" s="107"/>
      <c r="H241" s="107"/>
      <c r="I241" s="107"/>
      <c r="J241" s="108"/>
    </row>
    <row r="242" spans="2:10" ht="30.75" customHeight="1" x14ac:dyDescent="0.25">
      <c r="B242" s="106"/>
      <c r="C242" s="107"/>
      <c r="D242" s="107"/>
      <c r="E242" s="107"/>
      <c r="F242" s="107"/>
      <c r="G242" s="107"/>
      <c r="H242" s="107"/>
      <c r="I242" s="107"/>
      <c r="J242" s="108"/>
    </row>
    <row r="243" spans="2:10" ht="40.5" customHeight="1" x14ac:dyDescent="0.25">
      <c r="B243" s="106"/>
      <c r="C243" s="107"/>
      <c r="D243" s="107"/>
      <c r="E243" s="107"/>
      <c r="F243" s="107"/>
      <c r="G243" s="107"/>
      <c r="H243" s="107"/>
      <c r="I243" s="107"/>
      <c r="J243" s="108"/>
    </row>
    <row r="244" spans="2:10" ht="24" customHeight="1" x14ac:dyDescent="0.25">
      <c r="B244" s="106"/>
      <c r="C244" s="107"/>
      <c r="D244" s="107"/>
      <c r="E244" s="107"/>
      <c r="F244" s="107"/>
      <c r="G244" s="107"/>
      <c r="H244" s="107"/>
      <c r="I244" s="107"/>
      <c r="J244" s="108"/>
    </row>
    <row r="245" spans="2:10" ht="24.75" customHeight="1" thickBot="1" x14ac:dyDescent="0.3">
      <c r="B245" s="109"/>
      <c r="C245" s="110"/>
      <c r="D245" s="110"/>
      <c r="E245" s="110"/>
      <c r="F245" s="110"/>
      <c r="G245" s="110"/>
      <c r="H245" s="110"/>
      <c r="I245" s="110"/>
      <c r="J245" s="111"/>
    </row>
    <row r="246" spans="2:10" ht="30.75" customHeight="1" x14ac:dyDescent="0.25">
      <c r="B246" s="103" t="s">
        <v>94</v>
      </c>
      <c r="C246" s="104"/>
      <c r="D246" s="104"/>
      <c r="E246" s="104"/>
      <c r="F246" s="104"/>
      <c r="G246" s="104"/>
      <c r="H246" s="104"/>
      <c r="I246" s="104"/>
      <c r="J246" s="105"/>
    </row>
    <row r="247" spans="2:10" ht="37.5" customHeight="1" x14ac:dyDescent="0.25">
      <c r="B247" s="106"/>
      <c r="C247" s="107"/>
      <c r="D247" s="107"/>
      <c r="E247" s="107"/>
      <c r="F247" s="107"/>
      <c r="G247" s="107"/>
      <c r="H247" s="107"/>
      <c r="I247" s="107"/>
      <c r="J247" s="108"/>
    </row>
    <row r="248" spans="2:10" ht="39" customHeight="1" x14ac:dyDescent="0.25">
      <c r="B248" s="106"/>
      <c r="C248" s="107"/>
      <c r="D248" s="107"/>
      <c r="E248" s="107"/>
      <c r="F248" s="107"/>
      <c r="G248" s="107"/>
      <c r="H248" s="107"/>
      <c r="I248" s="107"/>
      <c r="J248" s="108"/>
    </row>
    <row r="249" spans="2:10" ht="34.5" customHeight="1" x14ac:dyDescent="0.25">
      <c r="B249" s="106"/>
      <c r="C249" s="107"/>
      <c r="D249" s="107"/>
      <c r="E249" s="107"/>
      <c r="F249" s="107"/>
      <c r="G249" s="107"/>
      <c r="H249" s="107"/>
      <c r="I249" s="107"/>
      <c r="J249" s="108"/>
    </row>
    <row r="250" spans="2:10" ht="33.75" customHeight="1" x14ac:dyDescent="0.25">
      <c r="B250" s="106"/>
      <c r="C250" s="107"/>
      <c r="D250" s="107"/>
      <c r="E250" s="107"/>
      <c r="F250" s="107"/>
      <c r="G250" s="107"/>
      <c r="H250" s="107"/>
      <c r="I250" s="107"/>
      <c r="J250" s="108"/>
    </row>
    <row r="251" spans="2:10" ht="35.25" customHeight="1" x14ac:dyDescent="0.25">
      <c r="B251" s="106"/>
      <c r="C251" s="107"/>
      <c r="D251" s="107"/>
      <c r="E251" s="107"/>
      <c r="F251" s="107"/>
      <c r="G251" s="107"/>
      <c r="H251" s="107"/>
      <c r="I251" s="107"/>
      <c r="J251" s="108"/>
    </row>
    <row r="252" spans="2:10" ht="49.5" customHeight="1" thickBot="1" x14ac:dyDescent="0.3">
      <c r="B252" s="109"/>
      <c r="C252" s="110"/>
      <c r="D252" s="110"/>
      <c r="E252" s="110"/>
      <c r="F252" s="110"/>
      <c r="G252" s="110"/>
      <c r="H252" s="110"/>
      <c r="I252" s="110"/>
      <c r="J252" s="111"/>
    </row>
    <row r="253" spans="2:10" x14ac:dyDescent="0.25">
      <c r="B253" s="91" t="s">
        <v>0</v>
      </c>
      <c r="C253" s="94" t="s">
        <v>1</v>
      </c>
      <c r="D253" s="95"/>
      <c r="E253" s="96"/>
      <c r="F253" s="91" t="s">
        <v>2</v>
      </c>
      <c r="G253" s="91" t="s">
        <v>3</v>
      </c>
      <c r="H253" s="239" t="s">
        <v>177</v>
      </c>
      <c r="I253" s="89" t="s">
        <v>176</v>
      </c>
      <c r="J253" s="229"/>
    </row>
    <row r="254" spans="2:10" ht="21.75" customHeight="1" thickBot="1" x14ac:dyDescent="0.3">
      <c r="B254" s="244"/>
      <c r="C254" s="97"/>
      <c r="D254" s="98"/>
      <c r="E254" s="99"/>
      <c r="F254" s="92"/>
      <c r="G254" s="93"/>
      <c r="H254" s="240"/>
      <c r="I254" s="214"/>
      <c r="J254" s="230"/>
    </row>
    <row r="255" spans="2:10" ht="21" customHeight="1" x14ac:dyDescent="0.25">
      <c r="B255" s="53" t="s">
        <v>55</v>
      </c>
      <c r="C255" s="103" t="s">
        <v>153</v>
      </c>
      <c r="D255" s="104"/>
      <c r="E255" s="105"/>
      <c r="F255" s="59" t="s">
        <v>4</v>
      </c>
      <c r="G255" s="113">
        <v>120</v>
      </c>
      <c r="H255" s="51"/>
      <c r="I255" s="116">
        <f>ROUND((G255*H255),2)</f>
        <v>0</v>
      </c>
      <c r="J255" s="117"/>
    </row>
    <row r="256" spans="2:10" ht="21.75" customHeight="1" x14ac:dyDescent="0.25">
      <c r="B256" s="54"/>
      <c r="C256" s="106"/>
      <c r="D256" s="107"/>
      <c r="E256" s="108"/>
      <c r="F256" s="60"/>
      <c r="G256" s="114"/>
      <c r="H256" s="63"/>
      <c r="I256" s="118"/>
      <c r="J256" s="119"/>
    </row>
    <row r="257" spans="2:10" ht="21.75" customHeight="1" x14ac:dyDescent="0.25">
      <c r="B257" s="54"/>
      <c r="C257" s="106"/>
      <c r="D257" s="107"/>
      <c r="E257" s="108"/>
      <c r="F257" s="60"/>
      <c r="G257" s="114"/>
      <c r="H257" s="63"/>
      <c r="I257" s="118"/>
      <c r="J257" s="119"/>
    </row>
    <row r="258" spans="2:10" ht="57.75" customHeight="1" x14ac:dyDescent="0.25">
      <c r="B258" s="54"/>
      <c r="C258" s="106"/>
      <c r="D258" s="107"/>
      <c r="E258" s="108"/>
      <c r="F258" s="60"/>
      <c r="G258" s="114"/>
      <c r="H258" s="63"/>
      <c r="I258" s="118"/>
      <c r="J258" s="119"/>
    </row>
    <row r="259" spans="2:10" ht="18" customHeight="1" thickBot="1" x14ac:dyDescent="0.3">
      <c r="B259" s="55"/>
      <c r="C259" s="109"/>
      <c r="D259" s="110"/>
      <c r="E259" s="111"/>
      <c r="F259" s="112"/>
      <c r="G259" s="115"/>
      <c r="H259" s="52"/>
      <c r="I259" s="120"/>
      <c r="J259" s="121"/>
    </row>
    <row r="260" spans="2:10" ht="30.75" customHeight="1" x14ac:dyDescent="0.25">
      <c r="B260" s="53" t="s">
        <v>56</v>
      </c>
      <c r="C260" s="103" t="s">
        <v>146</v>
      </c>
      <c r="D260" s="104"/>
      <c r="E260" s="105"/>
      <c r="F260" s="59" t="s">
        <v>43</v>
      </c>
      <c r="G260" s="113">
        <v>1.5</v>
      </c>
      <c r="H260" s="51"/>
      <c r="I260" s="116">
        <f>ROUND((G260*H260),2)</f>
        <v>0</v>
      </c>
      <c r="J260" s="117"/>
    </row>
    <row r="261" spans="2:10" ht="52.5" customHeight="1" x14ac:dyDescent="0.25">
      <c r="B261" s="54"/>
      <c r="C261" s="106"/>
      <c r="D261" s="107"/>
      <c r="E261" s="108"/>
      <c r="F261" s="60"/>
      <c r="G261" s="114"/>
      <c r="H261" s="63"/>
      <c r="I261" s="118"/>
      <c r="J261" s="119"/>
    </row>
    <row r="262" spans="2:10" ht="117.75" customHeight="1" thickBot="1" x14ac:dyDescent="0.3">
      <c r="B262" s="55"/>
      <c r="C262" s="109"/>
      <c r="D262" s="110"/>
      <c r="E262" s="111"/>
      <c r="F262" s="112"/>
      <c r="G262" s="115"/>
      <c r="H262" s="52"/>
      <c r="I262" s="120"/>
      <c r="J262" s="121"/>
    </row>
    <row r="263" spans="2:10" x14ac:dyDescent="0.25">
      <c r="B263" s="148" t="s">
        <v>58</v>
      </c>
      <c r="C263" s="103" t="s">
        <v>147</v>
      </c>
      <c r="D263" s="104"/>
      <c r="E263" s="105"/>
      <c r="F263" s="204" t="s">
        <v>4</v>
      </c>
      <c r="G263" s="206">
        <v>120</v>
      </c>
      <c r="H263" s="208"/>
      <c r="I263" s="210">
        <f>ROUND((G263*H263),2)</f>
        <v>0</v>
      </c>
      <c r="J263" s="211"/>
    </row>
    <row r="264" spans="2:10" x14ac:dyDescent="0.25">
      <c r="B264" s="149"/>
      <c r="C264" s="106"/>
      <c r="D264" s="107"/>
      <c r="E264" s="108"/>
      <c r="F264" s="205"/>
      <c r="G264" s="207"/>
      <c r="H264" s="209"/>
      <c r="I264" s="212"/>
      <c r="J264" s="213"/>
    </row>
    <row r="265" spans="2:10" x14ac:dyDescent="0.25">
      <c r="B265" s="149"/>
      <c r="C265" s="106"/>
      <c r="D265" s="107"/>
      <c r="E265" s="108"/>
      <c r="F265" s="205"/>
      <c r="G265" s="207"/>
      <c r="H265" s="209"/>
      <c r="I265" s="212"/>
      <c r="J265" s="213"/>
    </row>
    <row r="266" spans="2:10" ht="27.75" customHeight="1" x14ac:dyDescent="0.25">
      <c r="B266" s="149"/>
      <c r="C266" s="106"/>
      <c r="D266" s="107"/>
      <c r="E266" s="108"/>
      <c r="F266" s="205"/>
      <c r="G266" s="207"/>
      <c r="H266" s="209"/>
      <c r="I266" s="212"/>
      <c r="J266" s="213"/>
    </row>
    <row r="267" spans="2:10" ht="42.75" customHeight="1" thickBot="1" x14ac:dyDescent="0.3">
      <c r="B267" s="150"/>
      <c r="C267" s="109"/>
      <c r="D267" s="110"/>
      <c r="E267" s="111"/>
      <c r="F267" s="215"/>
      <c r="G267" s="216"/>
      <c r="H267" s="217"/>
      <c r="I267" s="218"/>
      <c r="J267" s="219"/>
    </row>
    <row r="268" spans="2:10" x14ac:dyDescent="0.25">
      <c r="B268" s="148" t="s">
        <v>119</v>
      </c>
      <c r="C268" s="103" t="s">
        <v>159</v>
      </c>
      <c r="D268" s="104"/>
      <c r="E268" s="105"/>
      <c r="F268" s="204" t="s">
        <v>4</v>
      </c>
      <c r="G268" s="206">
        <v>120</v>
      </c>
      <c r="H268" s="208"/>
      <c r="I268" s="210">
        <f>ROUND((G268*H268),2)</f>
        <v>0</v>
      </c>
      <c r="J268" s="211"/>
    </row>
    <row r="269" spans="2:10" x14ac:dyDescent="0.25">
      <c r="B269" s="149"/>
      <c r="C269" s="106"/>
      <c r="D269" s="107"/>
      <c r="E269" s="108"/>
      <c r="F269" s="205"/>
      <c r="G269" s="207"/>
      <c r="H269" s="209"/>
      <c r="I269" s="212"/>
      <c r="J269" s="213"/>
    </row>
    <row r="270" spans="2:10" x14ac:dyDescent="0.25">
      <c r="B270" s="149"/>
      <c r="C270" s="106"/>
      <c r="D270" s="107"/>
      <c r="E270" s="108"/>
      <c r="F270" s="205"/>
      <c r="G270" s="207"/>
      <c r="H270" s="209"/>
      <c r="I270" s="212"/>
      <c r="J270" s="213"/>
    </row>
    <row r="271" spans="2:10" ht="27.75" customHeight="1" x14ac:dyDescent="0.25">
      <c r="B271" s="149"/>
      <c r="C271" s="106"/>
      <c r="D271" s="107"/>
      <c r="E271" s="108"/>
      <c r="F271" s="205"/>
      <c r="G271" s="207"/>
      <c r="H271" s="209"/>
      <c r="I271" s="212"/>
      <c r="J271" s="213"/>
    </row>
    <row r="272" spans="2:10" ht="42.75" customHeight="1" thickBot="1" x14ac:dyDescent="0.3">
      <c r="B272" s="150"/>
      <c r="C272" s="109"/>
      <c r="D272" s="110"/>
      <c r="E272" s="111"/>
      <c r="F272" s="215"/>
      <c r="G272" s="216"/>
      <c r="H272" s="217"/>
      <c r="I272" s="218"/>
      <c r="J272" s="219"/>
    </row>
    <row r="273" spans="2:10" ht="30" customHeight="1" x14ac:dyDescent="0.25">
      <c r="B273" s="148" t="s">
        <v>120</v>
      </c>
      <c r="C273" s="103" t="s">
        <v>158</v>
      </c>
      <c r="D273" s="104"/>
      <c r="E273" s="105"/>
      <c r="F273" s="204" t="s">
        <v>4</v>
      </c>
      <c r="G273" s="206">
        <v>120</v>
      </c>
      <c r="H273" s="208"/>
      <c r="I273" s="210">
        <f>ROUND((G273*H273),2)</f>
        <v>0</v>
      </c>
      <c r="J273" s="211"/>
    </row>
    <row r="274" spans="2:10" ht="27.75" customHeight="1" x14ac:dyDescent="0.25">
      <c r="B274" s="149"/>
      <c r="C274" s="106"/>
      <c r="D274" s="107"/>
      <c r="E274" s="108"/>
      <c r="F274" s="205"/>
      <c r="G274" s="207"/>
      <c r="H274" s="209"/>
      <c r="I274" s="212"/>
      <c r="J274" s="213"/>
    </row>
    <row r="275" spans="2:10" ht="23.25" customHeight="1" thickBot="1" x14ac:dyDescent="0.3">
      <c r="B275" s="149"/>
      <c r="C275" s="106"/>
      <c r="D275" s="107"/>
      <c r="E275" s="108"/>
      <c r="F275" s="205"/>
      <c r="G275" s="207"/>
      <c r="H275" s="209"/>
      <c r="I275" s="212"/>
      <c r="J275" s="213"/>
    </row>
    <row r="276" spans="2:10" s="25" customFormat="1" x14ac:dyDescent="0.25">
      <c r="B276" s="89" t="s">
        <v>121</v>
      </c>
      <c r="C276" s="154" t="s">
        <v>148</v>
      </c>
      <c r="D276" s="155"/>
      <c r="E276" s="156"/>
      <c r="F276" s="162"/>
      <c r="G276" s="165"/>
      <c r="H276" s="168"/>
      <c r="I276" s="220"/>
      <c r="J276" s="221"/>
    </row>
    <row r="277" spans="2:10" s="25" customFormat="1" x14ac:dyDescent="0.25">
      <c r="B277" s="90"/>
      <c r="C277" s="157"/>
      <c r="D277" s="74"/>
      <c r="E277" s="158"/>
      <c r="F277" s="163"/>
      <c r="G277" s="166"/>
      <c r="H277" s="169"/>
      <c r="I277" s="222"/>
      <c r="J277" s="223"/>
    </row>
    <row r="278" spans="2:10" s="25" customFormat="1" ht="69.75" customHeight="1" x14ac:dyDescent="0.25">
      <c r="B278" s="90"/>
      <c r="C278" s="157"/>
      <c r="D278" s="74"/>
      <c r="E278" s="158"/>
      <c r="F278" s="163"/>
      <c r="G278" s="166"/>
      <c r="H278" s="169"/>
      <c r="I278" s="222"/>
      <c r="J278" s="223"/>
    </row>
    <row r="279" spans="2:10" s="25" customFormat="1" ht="14.25" customHeight="1" x14ac:dyDescent="0.25">
      <c r="B279" s="90"/>
      <c r="C279" s="224" t="s">
        <v>149</v>
      </c>
      <c r="D279" s="225"/>
      <c r="E279" s="226"/>
      <c r="F279" s="26" t="s">
        <v>4</v>
      </c>
      <c r="G279" s="28">
        <v>120</v>
      </c>
      <c r="H279" s="40"/>
      <c r="I279" s="227">
        <f>ROUND((G279*H279),2)</f>
        <v>0</v>
      </c>
      <c r="J279" s="228"/>
    </row>
    <row r="280" spans="2:10" s="25" customFormat="1" ht="14.25" customHeight="1" thickBot="1" x14ac:dyDescent="0.3">
      <c r="B280" s="214"/>
      <c r="C280" s="199" t="s">
        <v>150</v>
      </c>
      <c r="D280" s="200"/>
      <c r="E280" s="201"/>
      <c r="F280" s="27" t="s">
        <v>4</v>
      </c>
      <c r="G280" s="29">
        <v>120</v>
      </c>
      <c r="H280" s="41"/>
      <c r="I280" s="202">
        <f>ROUND((G280*H280),2)</f>
        <v>0</v>
      </c>
      <c r="J280" s="203"/>
    </row>
    <row r="281" spans="2:10" ht="33.75" customHeight="1" x14ac:dyDescent="0.25">
      <c r="B281" s="148" t="s">
        <v>122</v>
      </c>
      <c r="C281" s="103" t="s">
        <v>171</v>
      </c>
      <c r="D281" s="104"/>
      <c r="E281" s="105"/>
      <c r="F281" s="204" t="s">
        <v>4</v>
      </c>
      <c r="G281" s="206">
        <v>120</v>
      </c>
      <c r="H281" s="208"/>
      <c r="I281" s="210">
        <f>ROUND((G281*H281),2)</f>
        <v>0</v>
      </c>
      <c r="J281" s="211"/>
    </row>
    <row r="282" spans="2:10" ht="33.75" customHeight="1" x14ac:dyDescent="0.25">
      <c r="B282" s="149"/>
      <c r="C282" s="106"/>
      <c r="D282" s="107"/>
      <c r="E282" s="108"/>
      <c r="F282" s="205"/>
      <c r="G282" s="207"/>
      <c r="H282" s="209"/>
      <c r="I282" s="212"/>
      <c r="J282" s="213"/>
    </row>
    <row r="283" spans="2:10" ht="33.75" customHeight="1" x14ac:dyDescent="0.25">
      <c r="B283" s="149"/>
      <c r="C283" s="106"/>
      <c r="D283" s="107"/>
      <c r="E283" s="108"/>
      <c r="F283" s="205"/>
      <c r="G283" s="207"/>
      <c r="H283" s="209"/>
      <c r="I283" s="212"/>
      <c r="J283" s="213"/>
    </row>
    <row r="284" spans="2:10" ht="73.5" customHeight="1" thickBot="1" x14ac:dyDescent="0.3">
      <c r="B284" s="150"/>
      <c r="C284" s="109"/>
      <c r="D284" s="110"/>
      <c r="E284" s="111"/>
      <c r="F284" s="215"/>
      <c r="G284" s="216"/>
      <c r="H284" s="217"/>
      <c r="I284" s="218"/>
      <c r="J284" s="219"/>
    </row>
    <row r="285" spans="2:10" ht="33.75" customHeight="1" x14ac:dyDescent="0.25">
      <c r="B285" s="148" t="s">
        <v>123</v>
      </c>
      <c r="C285" s="103" t="s">
        <v>106</v>
      </c>
      <c r="D285" s="104"/>
      <c r="E285" s="105"/>
      <c r="F285" s="204" t="s">
        <v>74</v>
      </c>
      <c r="G285" s="206">
        <v>7</v>
      </c>
      <c r="H285" s="208"/>
      <c r="I285" s="210">
        <f>ROUND((G285*H285),2)</f>
        <v>0</v>
      </c>
      <c r="J285" s="211"/>
    </row>
    <row r="286" spans="2:10" ht="48.75" customHeight="1" thickBot="1" x14ac:dyDescent="0.3">
      <c r="B286" s="150"/>
      <c r="C286" s="109"/>
      <c r="D286" s="110"/>
      <c r="E286" s="111"/>
      <c r="F286" s="215"/>
      <c r="G286" s="216"/>
      <c r="H286" s="217"/>
      <c r="I286" s="218"/>
      <c r="J286" s="219"/>
    </row>
    <row r="287" spans="2:10" ht="31.5" customHeight="1" x14ac:dyDescent="0.25">
      <c r="B287" s="148" t="s">
        <v>124</v>
      </c>
      <c r="C287" s="103" t="s">
        <v>107</v>
      </c>
      <c r="D287" s="104"/>
      <c r="E287" s="105"/>
      <c r="F287" s="204" t="s">
        <v>34</v>
      </c>
      <c r="G287" s="206">
        <v>250</v>
      </c>
      <c r="H287" s="208"/>
      <c r="I287" s="210">
        <f>ROUND((G287*H287),2)</f>
        <v>0</v>
      </c>
      <c r="J287" s="211"/>
    </row>
    <row r="288" spans="2:10" ht="33.75" customHeight="1" x14ac:dyDescent="0.25">
      <c r="B288" s="149"/>
      <c r="C288" s="106"/>
      <c r="D288" s="107"/>
      <c r="E288" s="108"/>
      <c r="F288" s="205"/>
      <c r="G288" s="207"/>
      <c r="H288" s="209"/>
      <c r="I288" s="212"/>
      <c r="J288" s="213"/>
    </row>
    <row r="289" spans="2:12" ht="29.25" customHeight="1" thickBot="1" x14ac:dyDescent="0.3">
      <c r="B289" s="150"/>
      <c r="C289" s="109"/>
      <c r="D289" s="110"/>
      <c r="E289" s="111"/>
      <c r="F289" s="215"/>
      <c r="G289" s="216"/>
      <c r="H289" s="217"/>
      <c r="I289" s="218"/>
      <c r="J289" s="219"/>
    </row>
    <row r="290" spans="2:12" ht="17.25" customHeight="1" x14ac:dyDescent="0.25">
      <c r="B290" s="148" t="s">
        <v>125</v>
      </c>
      <c r="C290" s="103" t="s">
        <v>145</v>
      </c>
      <c r="D290" s="104"/>
      <c r="E290" s="105"/>
      <c r="F290" s="204" t="s">
        <v>34</v>
      </c>
      <c r="G290" s="206">
        <v>30</v>
      </c>
      <c r="H290" s="208"/>
      <c r="I290" s="357">
        <f>ROUND((G290*H290),2)</f>
        <v>0</v>
      </c>
      <c r="J290" s="358"/>
      <c r="L290" s="19"/>
    </row>
    <row r="291" spans="2:12" ht="17.25" customHeight="1" x14ac:dyDescent="0.25">
      <c r="B291" s="149"/>
      <c r="C291" s="106"/>
      <c r="D291" s="107"/>
      <c r="E291" s="108"/>
      <c r="F291" s="205"/>
      <c r="G291" s="207"/>
      <c r="H291" s="209"/>
      <c r="I291" s="359"/>
      <c r="J291" s="360"/>
      <c r="L291" s="19"/>
    </row>
    <row r="292" spans="2:12" ht="21.75" customHeight="1" thickBot="1" x14ac:dyDescent="0.3">
      <c r="B292" s="149"/>
      <c r="C292" s="106"/>
      <c r="D292" s="107"/>
      <c r="E292" s="108"/>
      <c r="F292" s="205"/>
      <c r="G292" s="207"/>
      <c r="H292" s="209"/>
      <c r="I292" s="359"/>
      <c r="J292" s="360"/>
      <c r="L292" s="19"/>
    </row>
    <row r="293" spans="2:12" ht="16.5" customHeight="1" thickBot="1" x14ac:dyDescent="0.3">
      <c r="B293" s="192"/>
      <c r="C293" s="193"/>
      <c r="D293" s="193"/>
      <c r="E293" s="193"/>
      <c r="F293" s="193"/>
      <c r="G293" s="193"/>
      <c r="H293" s="193"/>
      <c r="I293" s="193"/>
      <c r="J293" s="194"/>
      <c r="K293" s="4"/>
    </row>
    <row r="294" spans="2:12" ht="24.75" customHeight="1" thickBot="1" x14ac:dyDescent="0.3">
      <c r="B294" s="1">
        <v>7</v>
      </c>
      <c r="C294" s="48" t="s">
        <v>95</v>
      </c>
      <c r="D294" s="49"/>
      <c r="E294" s="50"/>
      <c r="F294" s="198">
        <f>I255+I260+I263+I268+I273+I279+I280+I281+I285+I287+I290</f>
        <v>0</v>
      </c>
      <c r="G294" s="193"/>
      <c r="H294" s="193"/>
      <c r="I294" s="193"/>
      <c r="J294" s="194"/>
      <c r="K294" s="4"/>
    </row>
    <row r="295" spans="2:12" ht="15.75" thickBot="1" x14ac:dyDescent="0.3">
      <c r="B295" s="86"/>
      <c r="C295" s="87"/>
      <c r="D295" s="87"/>
      <c r="E295" s="87"/>
      <c r="F295" s="87"/>
      <c r="G295" s="87"/>
      <c r="H295" s="87"/>
      <c r="I295" s="87"/>
      <c r="J295" s="88"/>
      <c r="K295" s="4"/>
    </row>
    <row r="296" spans="2:12" ht="27.75" customHeight="1" thickBot="1" x14ac:dyDescent="0.3">
      <c r="B296" s="241" t="s">
        <v>98</v>
      </c>
      <c r="C296" s="242"/>
      <c r="D296" s="242"/>
      <c r="E296" s="242"/>
      <c r="F296" s="242"/>
      <c r="G296" s="242"/>
      <c r="H296" s="242"/>
      <c r="I296" s="242"/>
      <c r="J296" s="243"/>
    </row>
    <row r="297" spans="2:12" ht="39.75" customHeight="1" thickBot="1" x14ac:dyDescent="0.3">
      <c r="B297" s="236" t="s">
        <v>48</v>
      </c>
      <c r="C297" s="237"/>
      <c r="D297" s="237"/>
      <c r="E297" s="237"/>
      <c r="F297" s="237"/>
      <c r="G297" s="237"/>
      <c r="H297" s="237"/>
      <c r="I297" s="237"/>
      <c r="J297" s="238"/>
    </row>
    <row r="298" spans="2:12" ht="37.5" customHeight="1" thickBot="1" x14ac:dyDescent="0.3">
      <c r="B298" s="236" t="s">
        <v>49</v>
      </c>
      <c r="C298" s="237"/>
      <c r="D298" s="237"/>
      <c r="E298" s="237"/>
      <c r="F298" s="237"/>
      <c r="G298" s="237"/>
      <c r="H298" s="237"/>
      <c r="I298" s="237"/>
      <c r="J298" s="238"/>
    </row>
    <row r="299" spans="2:12" ht="34.5" customHeight="1" thickBot="1" x14ac:dyDescent="0.3">
      <c r="B299" s="236" t="s">
        <v>50</v>
      </c>
      <c r="C299" s="237"/>
      <c r="D299" s="237"/>
      <c r="E299" s="237"/>
      <c r="F299" s="237"/>
      <c r="G299" s="237"/>
      <c r="H299" s="237"/>
      <c r="I299" s="237"/>
      <c r="J299" s="238"/>
    </row>
    <row r="300" spans="2:12" ht="59.25" customHeight="1" thickBot="1" x14ac:dyDescent="0.3">
      <c r="B300" s="236" t="s">
        <v>51</v>
      </c>
      <c r="C300" s="237"/>
      <c r="D300" s="237"/>
      <c r="E300" s="237"/>
      <c r="F300" s="237"/>
      <c r="G300" s="237"/>
      <c r="H300" s="237"/>
      <c r="I300" s="237"/>
      <c r="J300" s="238"/>
    </row>
    <row r="301" spans="2:12" ht="34.5" customHeight="1" thickBot="1" x14ac:dyDescent="0.3">
      <c r="B301" s="236" t="s">
        <v>52</v>
      </c>
      <c r="C301" s="237"/>
      <c r="D301" s="237"/>
      <c r="E301" s="237"/>
      <c r="F301" s="237"/>
      <c r="G301" s="237"/>
      <c r="H301" s="237"/>
      <c r="I301" s="237"/>
      <c r="J301" s="238"/>
    </row>
    <row r="302" spans="2:12" ht="59.25" customHeight="1" thickBot="1" x14ac:dyDescent="0.3">
      <c r="B302" s="236" t="s">
        <v>53</v>
      </c>
      <c r="C302" s="237"/>
      <c r="D302" s="237"/>
      <c r="E302" s="237"/>
      <c r="F302" s="237"/>
      <c r="G302" s="237"/>
      <c r="H302" s="237"/>
      <c r="I302" s="237"/>
      <c r="J302" s="238"/>
    </row>
    <row r="303" spans="2:12" ht="39" customHeight="1" x14ac:dyDescent="0.25">
      <c r="B303" s="91" t="s">
        <v>0</v>
      </c>
      <c r="C303" s="94" t="s">
        <v>1</v>
      </c>
      <c r="D303" s="95"/>
      <c r="E303" s="96"/>
      <c r="F303" s="91" t="s">
        <v>2</v>
      </c>
      <c r="G303" s="91" t="s">
        <v>3</v>
      </c>
      <c r="H303" s="239" t="s">
        <v>177</v>
      </c>
      <c r="I303" s="94" t="s">
        <v>176</v>
      </c>
      <c r="J303" s="96"/>
    </row>
    <row r="304" spans="2:12" ht="15.75" thickBot="1" x14ac:dyDescent="0.3">
      <c r="B304" s="93"/>
      <c r="C304" s="100"/>
      <c r="D304" s="101"/>
      <c r="E304" s="102"/>
      <c r="F304" s="93"/>
      <c r="G304" s="93"/>
      <c r="H304" s="240"/>
      <c r="I304" s="100"/>
      <c r="J304" s="102"/>
    </row>
    <row r="305" spans="2:10" ht="26.25" customHeight="1" x14ac:dyDescent="0.25">
      <c r="B305" s="89" t="s">
        <v>99</v>
      </c>
      <c r="C305" s="103" t="s">
        <v>151</v>
      </c>
      <c r="D305" s="104"/>
      <c r="E305" s="105"/>
      <c r="F305" s="59"/>
      <c r="G305" s="113"/>
      <c r="H305" s="51"/>
      <c r="I305" s="64"/>
      <c r="J305" s="65"/>
    </row>
    <row r="306" spans="2:10" ht="236.25" customHeight="1" x14ac:dyDescent="0.25">
      <c r="B306" s="90"/>
      <c r="C306" s="106"/>
      <c r="D306" s="107"/>
      <c r="E306" s="108"/>
      <c r="F306" s="60"/>
      <c r="G306" s="114"/>
      <c r="H306" s="63"/>
      <c r="I306" s="66"/>
      <c r="J306" s="67"/>
    </row>
    <row r="307" spans="2:10" ht="15.75" customHeight="1" thickBot="1" x14ac:dyDescent="0.3">
      <c r="B307" s="16"/>
      <c r="C307" s="352" t="s">
        <v>141</v>
      </c>
      <c r="D307" s="68"/>
      <c r="E307" s="353"/>
      <c r="F307" s="13" t="s">
        <v>4</v>
      </c>
      <c r="G307" s="6">
        <v>1000</v>
      </c>
      <c r="H307" s="37"/>
      <c r="I307" s="118">
        <f>ROUND((G307*H307),2)</f>
        <v>0</v>
      </c>
      <c r="J307" s="119"/>
    </row>
    <row r="308" spans="2:10" x14ac:dyDescent="0.25">
      <c r="B308" s="321" t="s">
        <v>169</v>
      </c>
      <c r="C308" s="103" t="s">
        <v>63</v>
      </c>
      <c r="D308" s="104"/>
      <c r="E308" s="105"/>
      <c r="F308" s="204" t="s">
        <v>4</v>
      </c>
      <c r="G308" s="206">
        <v>240</v>
      </c>
      <c r="H308" s="208"/>
      <c r="I308" s="210">
        <f>ROUND((G308*H308),2)</f>
        <v>0</v>
      </c>
      <c r="J308" s="211"/>
    </row>
    <row r="309" spans="2:10" x14ac:dyDescent="0.25">
      <c r="B309" s="322"/>
      <c r="C309" s="106"/>
      <c r="D309" s="107"/>
      <c r="E309" s="108"/>
      <c r="F309" s="205"/>
      <c r="G309" s="207"/>
      <c r="H309" s="209"/>
      <c r="I309" s="212"/>
      <c r="J309" s="213"/>
    </row>
    <row r="310" spans="2:10" ht="15.75" customHeight="1" x14ac:dyDescent="0.25">
      <c r="B310" s="322"/>
      <c r="C310" s="106"/>
      <c r="D310" s="107"/>
      <c r="E310" s="108"/>
      <c r="F310" s="205"/>
      <c r="G310" s="207"/>
      <c r="H310" s="209"/>
      <c r="I310" s="212"/>
      <c r="J310" s="213"/>
    </row>
    <row r="311" spans="2:10" ht="15.75" thickBot="1" x14ac:dyDescent="0.3">
      <c r="B311" s="322"/>
      <c r="C311" s="106"/>
      <c r="D311" s="107"/>
      <c r="E311" s="108"/>
      <c r="F311" s="205"/>
      <c r="G311" s="207"/>
      <c r="H311" s="209"/>
      <c r="I311" s="212"/>
      <c r="J311" s="213"/>
    </row>
    <row r="312" spans="2:10" ht="15.75" customHeight="1" thickBot="1" x14ac:dyDescent="0.3">
      <c r="B312" s="86"/>
      <c r="C312" s="87"/>
      <c r="D312" s="87"/>
      <c r="E312" s="87"/>
      <c r="F312" s="87"/>
      <c r="G312" s="87"/>
      <c r="H312" s="87"/>
      <c r="I312" s="87"/>
      <c r="J312" s="88"/>
    </row>
    <row r="313" spans="2:10" ht="15.75" thickBot="1" x14ac:dyDescent="0.3">
      <c r="B313" s="1">
        <v>8</v>
      </c>
      <c r="C313" s="83" t="s">
        <v>54</v>
      </c>
      <c r="D313" s="84"/>
      <c r="E313" s="85"/>
      <c r="F313" s="354">
        <f>I307+I308</f>
        <v>0</v>
      </c>
      <c r="G313" s="355"/>
      <c r="H313" s="355"/>
      <c r="I313" s="355"/>
      <c r="J313" s="356"/>
    </row>
    <row r="314" spans="2:10" ht="15.75" customHeight="1" thickBot="1" x14ac:dyDescent="0.3">
      <c r="B314" s="86"/>
      <c r="C314" s="87"/>
      <c r="D314" s="87"/>
      <c r="E314" s="87"/>
      <c r="F314" s="87"/>
      <c r="G314" s="87"/>
      <c r="H314" s="87"/>
      <c r="I314" s="87"/>
      <c r="J314" s="88"/>
    </row>
    <row r="315" spans="2:10" ht="15" customHeight="1" thickBot="1" x14ac:dyDescent="0.3">
      <c r="B315" s="86" t="s">
        <v>100</v>
      </c>
      <c r="C315" s="87"/>
      <c r="D315" s="87"/>
      <c r="E315" s="87"/>
      <c r="F315" s="87"/>
      <c r="G315" s="87"/>
      <c r="H315" s="87"/>
      <c r="I315" s="87"/>
      <c r="J315" s="88"/>
    </row>
    <row r="316" spans="2:10" ht="39" customHeight="1" x14ac:dyDescent="0.25">
      <c r="B316" s="91" t="s">
        <v>0</v>
      </c>
      <c r="C316" s="94" t="s">
        <v>1</v>
      </c>
      <c r="D316" s="95"/>
      <c r="E316" s="96"/>
      <c r="F316" s="91" t="s">
        <v>2</v>
      </c>
      <c r="G316" s="91" t="s">
        <v>3</v>
      </c>
      <c r="H316" s="239" t="s">
        <v>177</v>
      </c>
      <c r="I316" s="94" t="s">
        <v>176</v>
      </c>
      <c r="J316" s="96"/>
    </row>
    <row r="317" spans="2:10" ht="15.75" thickBot="1" x14ac:dyDescent="0.3">
      <c r="B317" s="93"/>
      <c r="C317" s="100"/>
      <c r="D317" s="101"/>
      <c r="E317" s="102"/>
      <c r="F317" s="93"/>
      <c r="G317" s="93"/>
      <c r="H317" s="240"/>
      <c r="I317" s="100"/>
      <c r="J317" s="102"/>
    </row>
    <row r="318" spans="2:10" x14ac:dyDescent="0.25">
      <c r="B318" s="148" t="s">
        <v>101</v>
      </c>
      <c r="C318" s="103" t="s">
        <v>62</v>
      </c>
      <c r="D318" s="104"/>
      <c r="E318" s="105"/>
      <c r="F318" s="204" t="s">
        <v>4</v>
      </c>
      <c r="G318" s="206">
        <v>240</v>
      </c>
      <c r="H318" s="208"/>
      <c r="I318" s="326">
        <f>ROUND((G318*H318),2)</f>
        <v>0</v>
      </c>
      <c r="J318" s="327"/>
    </row>
    <row r="319" spans="2:10" x14ac:dyDescent="0.25">
      <c r="B319" s="149"/>
      <c r="C319" s="106"/>
      <c r="D319" s="107"/>
      <c r="E319" s="108"/>
      <c r="F319" s="205"/>
      <c r="G319" s="207"/>
      <c r="H319" s="209"/>
      <c r="I319" s="328"/>
      <c r="J319" s="329"/>
    </row>
    <row r="320" spans="2:10" ht="15.75" customHeight="1" x14ac:dyDescent="0.25">
      <c r="B320" s="149"/>
      <c r="C320" s="106"/>
      <c r="D320" s="107"/>
      <c r="E320" s="108"/>
      <c r="F320" s="205"/>
      <c r="G320" s="207"/>
      <c r="H320" s="209"/>
      <c r="I320" s="328"/>
      <c r="J320" s="329"/>
    </row>
    <row r="321" spans="2:10" ht="109.15" customHeight="1" thickBot="1" x14ac:dyDescent="0.3">
      <c r="B321" s="149"/>
      <c r="C321" s="106"/>
      <c r="D321" s="107"/>
      <c r="E321" s="108"/>
      <c r="F321" s="205"/>
      <c r="G321" s="207"/>
      <c r="H321" s="209"/>
      <c r="I321" s="328"/>
      <c r="J321" s="329"/>
    </row>
    <row r="322" spans="2:10" x14ac:dyDescent="0.25">
      <c r="B322" s="148" t="s">
        <v>102</v>
      </c>
      <c r="C322" s="103" t="s">
        <v>14</v>
      </c>
      <c r="D322" s="104"/>
      <c r="E322" s="105"/>
      <c r="F322" s="204" t="s">
        <v>5</v>
      </c>
      <c r="G322" s="206">
        <v>1</v>
      </c>
      <c r="H322" s="208"/>
      <c r="I322" s="326">
        <f>ROUND((G322*H322),2)</f>
        <v>0</v>
      </c>
      <c r="J322" s="327"/>
    </row>
    <row r="323" spans="2:10" x14ac:dyDescent="0.25">
      <c r="B323" s="149"/>
      <c r="C323" s="106"/>
      <c r="D323" s="107"/>
      <c r="E323" s="108"/>
      <c r="F323" s="205"/>
      <c r="G323" s="207"/>
      <c r="H323" s="209"/>
      <c r="I323" s="328"/>
      <c r="J323" s="329"/>
    </row>
    <row r="324" spans="2:10" ht="15.75" customHeight="1" x14ac:dyDescent="0.25">
      <c r="B324" s="149"/>
      <c r="C324" s="106"/>
      <c r="D324" s="107"/>
      <c r="E324" s="108"/>
      <c r="F324" s="205"/>
      <c r="G324" s="207"/>
      <c r="H324" s="209"/>
      <c r="I324" s="328"/>
      <c r="J324" s="329"/>
    </row>
    <row r="325" spans="2:10" ht="15.75" thickBot="1" x14ac:dyDescent="0.3">
      <c r="B325" s="149"/>
      <c r="C325" s="106"/>
      <c r="D325" s="107"/>
      <c r="E325" s="108"/>
      <c r="F325" s="205"/>
      <c r="G325" s="207"/>
      <c r="H325" s="209"/>
      <c r="I325" s="328"/>
      <c r="J325" s="329"/>
    </row>
    <row r="326" spans="2:10" x14ac:dyDescent="0.25">
      <c r="B326" s="321" t="s">
        <v>168</v>
      </c>
      <c r="C326" s="103" t="s">
        <v>44</v>
      </c>
      <c r="D326" s="104"/>
      <c r="E326" s="105"/>
      <c r="F326" s="204"/>
      <c r="G326" s="206"/>
      <c r="H326" s="208"/>
      <c r="I326" s="326"/>
      <c r="J326" s="327"/>
    </row>
    <row r="327" spans="2:10" x14ac:dyDescent="0.25">
      <c r="B327" s="322"/>
      <c r="C327" s="106"/>
      <c r="D327" s="107"/>
      <c r="E327" s="108"/>
      <c r="F327" s="205"/>
      <c r="G327" s="207"/>
      <c r="H327" s="209"/>
      <c r="I327" s="328"/>
      <c r="J327" s="329"/>
    </row>
    <row r="328" spans="2:10" ht="15.75" customHeight="1" x14ac:dyDescent="0.25">
      <c r="B328" s="322"/>
      <c r="C328" s="106"/>
      <c r="D328" s="107"/>
      <c r="E328" s="108"/>
      <c r="F328" s="205"/>
      <c r="G328" s="207"/>
      <c r="H328" s="209"/>
      <c r="I328" s="328"/>
      <c r="J328" s="329"/>
    </row>
    <row r="329" spans="2:10" x14ac:dyDescent="0.25">
      <c r="B329" s="322"/>
      <c r="C329" s="106"/>
      <c r="D329" s="107"/>
      <c r="E329" s="108"/>
      <c r="F329" s="205"/>
      <c r="G329" s="207"/>
      <c r="H329" s="209"/>
      <c r="I329" s="328"/>
      <c r="J329" s="329"/>
    </row>
    <row r="330" spans="2:10" ht="25.5" customHeight="1" x14ac:dyDescent="0.25">
      <c r="B330" s="322"/>
      <c r="C330" s="106"/>
      <c r="D330" s="107"/>
      <c r="E330" s="108"/>
      <c r="F330" s="205"/>
      <c r="G330" s="207"/>
      <c r="H330" s="209"/>
      <c r="I330" s="328"/>
      <c r="J330" s="329"/>
    </row>
    <row r="331" spans="2:10" ht="20.25" customHeight="1" thickBot="1" x14ac:dyDescent="0.3">
      <c r="B331" s="323"/>
      <c r="C331" s="109" t="s">
        <v>46</v>
      </c>
      <c r="D331" s="110"/>
      <c r="E331" s="111"/>
      <c r="F331" s="10" t="s">
        <v>45</v>
      </c>
      <c r="G331" s="9">
        <v>100</v>
      </c>
      <c r="H331" s="43"/>
      <c r="I331" s="324">
        <f>ROUND((G331*H331),2)</f>
        <v>0</v>
      </c>
      <c r="J331" s="325"/>
    </row>
    <row r="332" spans="2:10" ht="16.5" customHeight="1" thickBot="1" x14ac:dyDescent="0.3">
      <c r="B332" s="86"/>
      <c r="C332" s="87"/>
      <c r="D332" s="87"/>
      <c r="E332" s="87"/>
      <c r="F332" s="87"/>
      <c r="G332" s="87"/>
      <c r="H332" s="87"/>
      <c r="I332" s="87"/>
      <c r="J332" s="88"/>
    </row>
    <row r="333" spans="2:10" ht="15.75" thickBot="1" x14ac:dyDescent="0.3">
      <c r="B333" s="1">
        <v>9</v>
      </c>
      <c r="C333" s="48" t="s">
        <v>22</v>
      </c>
      <c r="D333" s="49"/>
      <c r="E333" s="50"/>
      <c r="F333" s="195">
        <f>I318+I322+I331</f>
        <v>0</v>
      </c>
      <c r="G333" s="196"/>
      <c r="H333" s="196"/>
      <c r="I333" s="196"/>
      <c r="J333" s="197"/>
    </row>
    <row r="334" spans="2:10" ht="14.25" customHeight="1" thickBot="1" x14ac:dyDescent="0.3">
      <c r="B334" s="86"/>
      <c r="C334" s="87"/>
      <c r="D334" s="87"/>
      <c r="E334" s="87"/>
      <c r="F334" s="87"/>
      <c r="G334" s="87"/>
      <c r="H334" s="87"/>
      <c r="I334" s="87"/>
      <c r="J334" s="88"/>
    </row>
    <row r="335" spans="2:10" ht="17.25" customHeight="1" thickBot="1" x14ac:dyDescent="0.3">
      <c r="B335" s="318" t="s">
        <v>143</v>
      </c>
      <c r="C335" s="319"/>
      <c r="D335" s="319"/>
      <c r="E335" s="319"/>
      <c r="F335" s="319"/>
      <c r="G335" s="319"/>
      <c r="H335" s="319"/>
      <c r="I335" s="319"/>
      <c r="J335" s="320"/>
    </row>
    <row r="336" spans="2:10" ht="15.75" thickBot="1" x14ac:dyDescent="0.3">
      <c r="B336" s="309"/>
      <c r="C336" s="310"/>
      <c r="D336" s="310"/>
      <c r="E336" s="310"/>
      <c r="F336" s="310"/>
      <c r="G336" s="310"/>
      <c r="H336" s="310"/>
      <c r="I336" s="310"/>
      <c r="J336" s="311"/>
    </row>
    <row r="337" spans="2:10" ht="15.75" thickBot="1" x14ac:dyDescent="0.3">
      <c r="B337" s="2">
        <v>1</v>
      </c>
      <c r="C337" s="83" t="s">
        <v>27</v>
      </c>
      <c r="D337" s="84"/>
      <c r="E337" s="84"/>
      <c r="F337" s="84"/>
      <c r="G337" s="84"/>
      <c r="H337" s="85"/>
      <c r="I337" s="234">
        <f>F73</f>
        <v>0</v>
      </c>
      <c r="J337" s="235"/>
    </row>
    <row r="338" spans="2:10" ht="15.75" thickBot="1" x14ac:dyDescent="0.3">
      <c r="B338" s="2">
        <v>2</v>
      </c>
      <c r="C338" s="83" t="s">
        <v>37</v>
      </c>
      <c r="D338" s="84"/>
      <c r="E338" s="84"/>
      <c r="F338" s="84"/>
      <c r="G338" s="84"/>
      <c r="H338" s="85"/>
      <c r="I338" s="234">
        <f>F95</f>
        <v>0</v>
      </c>
      <c r="J338" s="235"/>
    </row>
    <row r="339" spans="2:10" ht="15.75" thickBot="1" x14ac:dyDescent="0.3">
      <c r="B339" s="2">
        <v>3</v>
      </c>
      <c r="C339" s="83" t="s">
        <v>79</v>
      </c>
      <c r="D339" s="84"/>
      <c r="E339" s="84"/>
      <c r="F339" s="84"/>
      <c r="G339" s="84"/>
      <c r="H339" s="85"/>
      <c r="I339" s="234">
        <f>F106</f>
        <v>0</v>
      </c>
      <c r="J339" s="235"/>
    </row>
    <row r="340" spans="2:10" ht="15.75" thickBot="1" x14ac:dyDescent="0.3">
      <c r="B340" s="2">
        <v>4</v>
      </c>
      <c r="C340" s="231" t="s">
        <v>25</v>
      </c>
      <c r="D340" s="232"/>
      <c r="E340" s="232"/>
      <c r="F340" s="232"/>
      <c r="G340" s="232"/>
      <c r="H340" s="233"/>
      <c r="I340" s="234">
        <f>F186</f>
        <v>0</v>
      </c>
      <c r="J340" s="235"/>
    </row>
    <row r="341" spans="2:10" ht="15.75" thickBot="1" x14ac:dyDescent="0.3">
      <c r="B341" s="2">
        <v>5</v>
      </c>
      <c r="C341" s="231" t="s">
        <v>103</v>
      </c>
      <c r="D341" s="232"/>
      <c r="E341" s="232"/>
      <c r="F341" s="232"/>
      <c r="G341" s="232"/>
      <c r="H341" s="233"/>
      <c r="I341" s="234">
        <f>F197</f>
        <v>0</v>
      </c>
      <c r="J341" s="235"/>
    </row>
    <row r="342" spans="2:10" ht="15.75" thickBot="1" x14ac:dyDescent="0.3">
      <c r="B342" s="2">
        <v>6</v>
      </c>
      <c r="C342" s="231" t="s">
        <v>104</v>
      </c>
      <c r="D342" s="232"/>
      <c r="E342" s="232"/>
      <c r="F342" s="232"/>
      <c r="G342" s="232"/>
      <c r="H342" s="233"/>
      <c r="I342" s="234">
        <f>F237</f>
        <v>0</v>
      </c>
      <c r="J342" s="235"/>
    </row>
    <row r="343" spans="2:10" ht="15.75" thickBot="1" x14ac:dyDescent="0.3">
      <c r="B343" s="2">
        <v>7</v>
      </c>
      <c r="C343" s="231" t="s">
        <v>105</v>
      </c>
      <c r="D343" s="232"/>
      <c r="E343" s="232"/>
      <c r="F343" s="232"/>
      <c r="G343" s="232"/>
      <c r="H343" s="233"/>
      <c r="I343" s="234">
        <f>F294</f>
        <v>0</v>
      </c>
      <c r="J343" s="235"/>
    </row>
    <row r="344" spans="2:10" ht="15.75" thickBot="1" x14ac:dyDescent="0.3">
      <c r="B344" s="2">
        <v>8</v>
      </c>
      <c r="C344" s="330" t="s">
        <v>64</v>
      </c>
      <c r="D344" s="331"/>
      <c r="E344" s="331"/>
      <c r="F344" s="331"/>
      <c r="G344" s="331"/>
      <c r="H344" s="332"/>
      <c r="I344" s="234">
        <f>F313</f>
        <v>0</v>
      </c>
      <c r="J344" s="235"/>
    </row>
    <row r="345" spans="2:10" ht="15.75" thickBot="1" x14ac:dyDescent="0.3">
      <c r="B345" s="2">
        <v>9</v>
      </c>
      <c r="C345" s="83" t="s">
        <v>23</v>
      </c>
      <c r="D345" s="84"/>
      <c r="E345" s="84"/>
      <c r="F345" s="84"/>
      <c r="G345" s="84"/>
      <c r="H345" s="85"/>
      <c r="I345" s="234">
        <f>F333</f>
        <v>0</v>
      </c>
      <c r="J345" s="235"/>
    </row>
    <row r="346" spans="2:10" ht="15.75" thickBot="1" x14ac:dyDescent="0.3">
      <c r="B346" s="3"/>
      <c r="C346" s="83" t="s">
        <v>15</v>
      </c>
      <c r="D346" s="84"/>
      <c r="E346" s="84"/>
      <c r="F346" s="84"/>
      <c r="G346" s="84"/>
      <c r="H346" s="85"/>
      <c r="I346" s="195">
        <f>SUM(I337:J345)</f>
        <v>0</v>
      </c>
      <c r="J346" s="197"/>
    </row>
    <row r="347" spans="2:10" ht="15.75" thickBot="1" x14ac:dyDescent="0.3">
      <c r="B347" s="315"/>
      <c r="C347" s="316"/>
      <c r="D347" s="316"/>
      <c r="E347" s="316"/>
      <c r="F347" s="316"/>
      <c r="G347" s="316"/>
      <c r="H347" s="316"/>
      <c r="I347" s="316"/>
      <c r="J347" s="317"/>
    </row>
    <row r="348" spans="2:10" ht="15.75" thickBot="1" x14ac:dyDescent="0.3">
      <c r="B348" s="312" t="s">
        <v>16</v>
      </c>
      <c r="C348" s="313"/>
      <c r="D348" s="313"/>
      <c r="E348" s="313"/>
      <c r="F348" s="313"/>
      <c r="G348" s="313"/>
      <c r="H348" s="314"/>
      <c r="I348" s="234">
        <f>I346</f>
        <v>0</v>
      </c>
      <c r="J348" s="235"/>
    </row>
    <row r="349" spans="2:10" ht="15.75" thickBot="1" x14ac:dyDescent="0.3">
      <c r="B349" s="312" t="s">
        <v>17</v>
      </c>
      <c r="C349" s="313"/>
      <c r="D349" s="313"/>
      <c r="E349" s="313"/>
      <c r="F349" s="313"/>
      <c r="G349" s="313"/>
      <c r="H349" s="314"/>
      <c r="I349" s="234">
        <f>I348*0.25</f>
        <v>0</v>
      </c>
      <c r="J349" s="235"/>
    </row>
    <row r="350" spans="2:10" ht="15.75" thickBot="1" x14ac:dyDescent="0.3">
      <c r="B350" s="312" t="s">
        <v>18</v>
      </c>
      <c r="C350" s="313"/>
      <c r="D350" s="313"/>
      <c r="E350" s="313"/>
      <c r="F350" s="313"/>
      <c r="G350" s="313"/>
      <c r="H350" s="314"/>
      <c r="I350" s="234">
        <f>I348+I349</f>
        <v>0</v>
      </c>
      <c r="J350" s="235"/>
    </row>
    <row r="351" spans="2:10" ht="15.75" thickBot="1" x14ac:dyDescent="0.3">
      <c r="B351" s="309"/>
      <c r="C351" s="310"/>
      <c r="D351" s="310"/>
      <c r="E351" s="310"/>
      <c r="F351" s="310"/>
      <c r="G351" s="310"/>
      <c r="H351" s="310"/>
      <c r="I351" s="310"/>
      <c r="J351" s="311"/>
    </row>
    <row r="352" spans="2:10" x14ac:dyDescent="0.25">
      <c r="B352" s="4"/>
      <c r="C352" s="4"/>
      <c r="D352" s="4"/>
      <c r="E352" s="4"/>
      <c r="F352" s="4"/>
      <c r="G352" s="4"/>
      <c r="H352" s="45"/>
      <c r="I352" s="4"/>
      <c r="J352" s="4"/>
    </row>
    <row r="353" spans="2:10" x14ac:dyDescent="0.25">
      <c r="B353" s="4"/>
      <c r="C353" s="4"/>
      <c r="D353" s="4"/>
      <c r="E353" s="4"/>
      <c r="F353" s="4"/>
      <c r="G353" s="4"/>
      <c r="H353" s="45"/>
      <c r="I353" s="4"/>
      <c r="J353" s="4"/>
    </row>
    <row r="354" spans="2:10" x14ac:dyDescent="0.25">
      <c r="B354" s="4"/>
      <c r="C354" s="4"/>
      <c r="D354" s="4"/>
      <c r="E354" s="4"/>
      <c r="F354" s="4"/>
      <c r="G354" s="4"/>
      <c r="H354" s="45"/>
      <c r="I354" s="4"/>
      <c r="J354" s="4"/>
    </row>
    <row r="355" spans="2:10" x14ac:dyDescent="0.25">
      <c r="B355" s="4"/>
      <c r="C355" s="4"/>
      <c r="D355" s="4"/>
      <c r="E355" s="4"/>
      <c r="F355" s="4"/>
      <c r="G355" s="4"/>
      <c r="H355" s="45"/>
      <c r="I355" s="4"/>
      <c r="J355" s="4"/>
    </row>
    <row r="356" spans="2:10" x14ac:dyDescent="0.25">
      <c r="B356" s="4"/>
      <c r="C356" s="4"/>
      <c r="D356" s="4"/>
      <c r="E356" s="4"/>
      <c r="F356" s="4"/>
      <c r="G356" s="4"/>
      <c r="H356" s="45"/>
      <c r="I356" s="4"/>
      <c r="J356" s="4"/>
    </row>
    <row r="357" spans="2:10" x14ac:dyDescent="0.25">
      <c r="B357" s="4"/>
      <c r="C357" s="4"/>
      <c r="D357" s="4"/>
      <c r="E357" s="4"/>
      <c r="F357" s="4"/>
      <c r="G357" s="4"/>
      <c r="H357" s="45"/>
      <c r="I357" s="4"/>
      <c r="J357" s="4"/>
    </row>
  </sheetData>
  <mergeCells count="442">
    <mergeCell ref="B181:B184"/>
    <mergeCell ref="C307:E307"/>
    <mergeCell ref="G303:G304"/>
    <mergeCell ref="B299:J299"/>
    <mergeCell ref="B300:J300"/>
    <mergeCell ref="B63:B66"/>
    <mergeCell ref="C63:E64"/>
    <mergeCell ref="F63:F64"/>
    <mergeCell ref="G63:G64"/>
    <mergeCell ref="H63:H64"/>
    <mergeCell ref="I63:J64"/>
    <mergeCell ref="C65:E65"/>
    <mergeCell ref="I65:J65"/>
    <mergeCell ref="C66:E66"/>
    <mergeCell ref="I66:J66"/>
    <mergeCell ref="F186:J186"/>
    <mergeCell ref="B188:J188"/>
    <mergeCell ref="B174:B180"/>
    <mergeCell ref="C179:E179"/>
    <mergeCell ref="I179:J179"/>
    <mergeCell ref="B167:B173"/>
    <mergeCell ref="I174:J177"/>
    <mergeCell ref="H305:H306"/>
    <mergeCell ref="I180:J180"/>
    <mergeCell ref="C313:E313"/>
    <mergeCell ref="F313:J313"/>
    <mergeCell ref="B314:J314"/>
    <mergeCell ref="G305:G306"/>
    <mergeCell ref="B191:B195"/>
    <mergeCell ref="C191:E195"/>
    <mergeCell ref="F191:F195"/>
    <mergeCell ref="G191:G195"/>
    <mergeCell ref="H191:H195"/>
    <mergeCell ref="I191:J195"/>
    <mergeCell ref="B308:B311"/>
    <mergeCell ref="C308:E311"/>
    <mergeCell ref="F308:F311"/>
    <mergeCell ref="G308:G311"/>
    <mergeCell ref="H308:H311"/>
    <mergeCell ref="I308:J311"/>
    <mergeCell ref="I305:J306"/>
    <mergeCell ref="C197:E197"/>
    <mergeCell ref="F197:J197"/>
    <mergeCell ref="B198:J198"/>
    <mergeCell ref="F290:F292"/>
    <mergeCell ref="G290:G292"/>
    <mergeCell ref="H290:H292"/>
    <mergeCell ref="I290:J292"/>
    <mergeCell ref="C180:E180"/>
    <mergeCell ref="C178:E178"/>
    <mergeCell ref="I178:J178"/>
    <mergeCell ref="C148:J155"/>
    <mergeCell ref="F174:F177"/>
    <mergeCell ref="G174:G177"/>
    <mergeCell ref="H174:H177"/>
    <mergeCell ref="I318:J321"/>
    <mergeCell ref="C331:E331"/>
    <mergeCell ref="B312:J312"/>
    <mergeCell ref="I326:J330"/>
    <mergeCell ref="C326:E330"/>
    <mergeCell ref="F326:F330"/>
    <mergeCell ref="G326:G330"/>
    <mergeCell ref="C318:E321"/>
    <mergeCell ref="F318:F321"/>
    <mergeCell ref="G318:G321"/>
    <mergeCell ref="H318:H321"/>
    <mergeCell ref="H326:H330"/>
    <mergeCell ref="B322:B325"/>
    <mergeCell ref="H322:H325"/>
    <mergeCell ref="B315:J315"/>
    <mergeCell ref="G322:G325"/>
    <mergeCell ref="B185:J185"/>
    <mergeCell ref="I37:J39"/>
    <mergeCell ref="B37:B39"/>
    <mergeCell ref="C37:E39"/>
    <mergeCell ref="G55:G56"/>
    <mergeCell ref="F37:F39"/>
    <mergeCell ref="G37:G39"/>
    <mergeCell ref="H37:H39"/>
    <mergeCell ref="B83:B85"/>
    <mergeCell ref="C83:E85"/>
    <mergeCell ref="F83:F85"/>
    <mergeCell ref="G83:G85"/>
    <mergeCell ref="B9:J15"/>
    <mergeCell ref="B16:J19"/>
    <mergeCell ref="F34:F36"/>
    <mergeCell ref="G34:G36"/>
    <mergeCell ref="H34:H36"/>
    <mergeCell ref="I34:J36"/>
    <mergeCell ref="B34:B36"/>
    <mergeCell ref="C34:E36"/>
    <mergeCell ref="B20:J20"/>
    <mergeCell ref="B21:J26"/>
    <mergeCell ref="B27:J33"/>
    <mergeCell ref="C133:E134"/>
    <mergeCell ref="G133:G134"/>
    <mergeCell ref="B108:J108"/>
    <mergeCell ref="B109:J118"/>
    <mergeCell ref="B96:J96"/>
    <mergeCell ref="B94:J94"/>
    <mergeCell ref="C95:E95"/>
    <mergeCell ref="B119:J132"/>
    <mergeCell ref="B133:B134"/>
    <mergeCell ref="F133:F134"/>
    <mergeCell ref="H133:H134"/>
    <mergeCell ref="I133:J134"/>
    <mergeCell ref="F95:J95"/>
    <mergeCell ref="C106:E106"/>
    <mergeCell ref="F106:J106"/>
    <mergeCell ref="B107:J107"/>
    <mergeCell ref="C186:E186"/>
    <mergeCell ref="B3:J3"/>
    <mergeCell ref="B4:B6"/>
    <mergeCell ref="C4:E6"/>
    <mergeCell ref="F4:F6"/>
    <mergeCell ref="G4:G6"/>
    <mergeCell ref="H4:H6"/>
    <mergeCell ref="I4:J6"/>
    <mergeCell ref="B7:J7"/>
    <mergeCell ref="B75:J75"/>
    <mergeCell ref="B72:J72"/>
    <mergeCell ref="C167:J172"/>
    <mergeCell ref="C173:E173"/>
    <mergeCell ref="I173:J173"/>
    <mergeCell ref="I147:J147"/>
    <mergeCell ref="B74:J74"/>
    <mergeCell ref="I104:J104"/>
    <mergeCell ref="B40:B42"/>
    <mergeCell ref="B57:B62"/>
    <mergeCell ref="C57:J61"/>
    <mergeCell ref="B135:B140"/>
    <mergeCell ref="C135:J139"/>
    <mergeCell ref="H55:H56"/>
    <mergeCell ref="B53:B54"/>
    <mergeCell ref="B349:H349"/>
    <mergeCell ref="C345:H345"/>
    <mergeCell ref="F333:J333"/>
    <mergeCell ref="I337:J337"/>
    <mergeCell ref="B332:J332"/>
    <mergeCell ref="F322:F325"/>
    <mergeCell ref="B335:J335"/>
    <mergeCell ref="B326:B331"/>
    <mergeCell ref="I331:J331"/>
    <mergeCell ref="I322:J325"/>
    <mergeCell ref="C322:E325"/>
    <mergeCell ref="C344:H344"/>
    <mergeCell ref="I344:J344"/>
    <mergeCell ref="B334:J334"/>
    <mergeCell ref="C338:H338"/>
    <mergeCell ref="I338:J338"/>
    <mergeCell ref="B351:J351"/>
    <mergeCell ref="I349:J349"/>
    <mergeCell ref="I350:J350"/>
    <mergeCell ref="C346:H346"/>
    <mergeCell ref="I346:J346"/>
    <mergeCell ref="I348:J348"/>
    <mergeCell ref="B316:B317"/>
    <mergeCell ref="C316:E317"/>
    <mergeCell ref="F316:F317"/>
    <mergeCell ref="G316:G317"/>
    <mergeCell ref="H316:H317"/>
    <mergeCell ref="I316:J317"/>
    <mergeCell ref="B336:J336"/>
    <mergeCell ref="C337:H337"/>
    <mergeCell ref="I345:J345"/>
    <mergeCell ref="C333:E333"/>
    <mergeCell ref="C339:H339"/>
    <mergeCell ref="I339:J339"/>
    <mergeCell ref="B350:H350"/>
    <mergeCell ref="B347:J347"/>
    <mergeCell ref="C340:H340"/>
    <mergeCell ref="B318:B321"/>
    <mergeCell ref="I340:J340"/>
    <mergeCell ref="B348:H348"/>
    <mergeCell ref="H83:H85"/>
    <mergeCell ref="I83:J85"/>
    <mergeCell ref="B86:B90"/>
    <mergeCell ref="F98:F100"/>
    <mergeCell ref="G98:G100"/>
    <mergeCell ref="H98:H100"/>
    <mergeCell ref="I98:J100"/>
    <mergeCell ref="C53:E54"/>
    <mergeCell ref="B81:B82"/>
    <mergeCell ref="C81:E82"/>
    <mergeCell ref="F81:F82"/>
    <mergeCell ref="G81:G82"/>
    <mergeCell ref="B91:B93"/>
    <mergeCell ref="C91:E93"/>
    <mergeCell ref="F91:F93"/>
    <mergeCell ref="G91:G93"/>
    <mergeCell ref="H91:H93"/>
    <mergeCell ref="I91:J93"/>
    <mergeCell ref="H76:H78"/>
    <mergeCell ref="B55:B56"/>
    <mergeCell ref="C73:E73"/>
    <mergeCell ref="I76:J78"/>
    <mergeCell ref="C40:E42"/>
    <mergeCell ref="F40:F42"/>
    <mergeCell ref="G40:G42"/>
    <mergeCell ref="H40:H42"/>
    <mergeCell ref="I40:J42"/>
    <mergeCell ref="I55:J56"/>
    <mergeCell ref="C55:E56"/>
    <mergeCell ref="F55:F56"/>
    <mergeCell ref="C52:E52"/>
    <mergeCell ref="I52:J52"/>
    <mergeCell ref="F53:F54"/>
    <mergeCell ref="G53:G54"/>
    <mergeCell ref="H53:H54"/>
    <mergeCell ref="I53:J54"/>
    <mergeCell ref="C174:E177"/>
    <mergeCell ref="B187:J187"/>
    <mergeCell ref="B189:B190"/>
    <mergeCell ref="C189:E190"/>
    <mergeCell ref="F189:F190"/>
    <mergeCell ref="G189:G190"/>
    <mergeCell ref="H189:H190"/>
    <mergeCell ref="I189:J190"/>
    <mergeCell ref="H81:H82"/>
    <mergeCell ref="I81:J82"/>
    <mergeCell ref="C86:E88"/>
    <mergeCell ref="F86:F88"/>
    <mergeCell ref="G86:G88"/>
    <mergeCell ref="H86:H88"/>
    <mergeCell ref="I86:J88"/>
    <mergeCell ref="C89:E89"/>
    <mergeCell ref="I89:J89"/>
    <mergeCell ref="C90:E90"/>
    <mergeCell ref="I90:J90"/>
    <mergeCell ref="C181:E184"/>
    <mergeCell ref="F181:F184"/>
    <mergeCell ref="G181:G184"/>
    <mergeCell ref="H181:H184"/>
    <mergeCell ref="I181:J184"/>
    <mergeCell ref="B196:J196"/>
    <mergeCell ref="B199:J199"/>
    <mergeCell ref="B200:J208"/>
    <mergeCell ref="B209:J214"/>
    <mergeCell ref="B215:B216"/>
    <mergeCell ref="C215:E216"/>
    <mergeCell ref="F215:F216"/>
    <mergeCell ref="G215:G216"/>
    <mergeCell ref="H215:H216"/>
    <mergeCell ref="I215:J216"/>
    <mergeCell ref="B296:J296"/>
    <mergeCell ref="B303:B304"/>
    <mergeCell ref="C303:E304"/>
    <mergeCell ref="G234:G235"/>
    <mergeCell ref="H234:H235"/>
    <mergeCell ref="I234:J235"/>
    <mergeCell ref="B225:B227"/>
    <mergeCell ref="C225:E227"/>
    <mergeCell ref="F225:F227"/>
    <mergeCell ref="G225:G227"/>
    <mergeCell ref="I255:J259"/>
    <mergeCell ref="F281:F284"/>
    <mergeCell ref="G281:G284"/>
    <mergeCell ref="H281:H284"/>
    <mergeCell ref="I281:J284"/>
    <mergeCell ref="B268:B272"/>
    <mergeCell ref="C268:E272"/>
    <mergeCell ref="F268:F272"/>
    <mergeCell ref="G268:G272"/>
    <mergeCell ref="B239:J239"/>
    <mergeCell ref="B240:J245"/>
    <mergeCell ref="B246:J252"/>
    <mergeCell ref="B253:B254"/>
    <mergeCell ref="C253:E254"/>
    <mergeCell ref="C281:E284"/>
    <mergeCell ref="B290:B292"/>
    <mergeCell ref="C290:E292"/>
    <mergeCell ref="I253:J254"/>
    <mergeCell ref="B295:J295"/>
    <mergeCell ref="C341:H341"/>
    <mergeCell ref="C342:H342"/>
    <mergeCell ref="C343:H343"/>
    <mergeCell ref="I341:J341"/>
    <mergeCell ref="I342:J342"/>
    <mergeCell ref="I343:J343"/>
    <mergeCell ref="B293:J293"/>
    <mergeCell ref="C294:E294"/>
    <mergeCell ref="F294:J294"/>
    <mergeCell ref="B301:J301"/>
    <mergeCell ref="B302:J302"/>
    <mergeCell ref="B297:J297"/>
    <mergeCell ref="B298:J298"/>
    <mergeCell ref="I307:J307"/>
    <mergeCell ref="C305:E306"/>
    <mergeCell ref="F305:F306"/>
    <mergeCell ref="H303:H304"/>
    <mergeCell ref="I303:J304"/>
    <mergeCell ref="B305:B306"/>
    <mergeCell ref="H268:H272"/>
    <mergeCell ref="I268:J272"/>
    <mergeCell ref="B273:B275"/>
    <mergeCell ref="F303:F304"/>
    <mergeCell ref="C276:E278"/>
    <mergeCell ref="F276:F278"/>
    <mergeCell ref="G276:G278"/>
    <mergeCell ref="H276:H278"/>
    <mergeCell ref="I276:J278"/>
    <mergeCell ref="C279:E279"/>
    <mergeCell ref="I279:J279"/>
    <mergeCell ref="B287:B289"/>
    <mergeCell ref="C287:E289"/>
    <mergeCell ref="F287:F289"/>
    <mergeCell ref="G287:G289"/>
    <mergeCell ref="H287:H289"/>
    <mergeCell ref="I287:J289"/>
    <mergeCell ref="B285:B286"/>
    <mergeCell ref="C285:E286"/>
    <mergeCell ref="F285:F286"/>
    <mergeCell ref="G285:G286"/>
    <mergeCell ref="H285:H286"/>
    <mergeCell ref="I285:J286"/>
    <mergeCell ref="B281:B284"/>
    <mergeCell ref="I220:J221"/>
    <mergeCell ref="C101:J103"/>
    <mergeCell ref="C104:E104"/>
    <mergeCell ref="B105:J105"/>
    <mergeCell ref="C280:E280"/>
    <mergeCell ref="I280:J280"/>
    <mergeCell ref="C273:E275"/>
    <mergeCell ref="F273:F275"/>
    <mergeCell ref="G273:G275"/>
    <mergeCell ref="H273:H275"/>
    <mergeCell ref="I273:J275"/>
    <mergeCell ref="B276:B280"/>
    <mergeCell ref="B260:B262"/>
    <mergeCell ref="C260:E262"/>
    <mergeCell ref="F260:F262"/>
    <mergeCell ref="G260:G262"/>
    <mergeCell ref="H260:H262"/>
    <mergeCell ref="I260:J262"/>
    <mergeCell ref="B263:B267"/>
    <mergeCell ref="C263:E267"/>
    <mergeCell ref="F263:F267"/>
    <mergeCell ref="G263:G267"/>
    <mergeCell ref="H263:H267"/>
    <mergeCell ref="I263:J267"/>
    <mergeCell ref="B255:B259"/>
    <mergeCell ref="C255:E259"/>
    <mergeCell ref="F255:F259"/>
    <mergeCell ref="G255:G259"/>
    <mergeCell ref="H255:H259"/>
    <mergeCell ref="H225:H227"/>
    <mergeCell ref="I225:J227"/>
    <mergeCell ref="B228:B230"/>
    <mergeCell ref="C228:E230"/>
    <mergeCell ref="F228:F230"/>
    <mergeCell ref="G228:G230"/>
    <mergeCell ref="H228:H230"/>
    <mergeCell ref="I228:J230"/>
    <mergeCell ref="B231:B233"/>
    <mergeCell ref="B236:J236"/>
    <mergeCell ref="C237:E237"/>
    <mergeCell ref="F237:J237"/>
    <mergeCell ref="B238:J238"/>
    <mergeCell ref="F253:F254"/>
    <mergeCell ref="G253:G254"/>
    <mergeCell ref="H253:H254"/>
    <mergeCell ref="B43:B45"/>
    <mergeCell ref="C43:E45"/>
    <mergeCell ref="F43:F45"/>
    <mergeCell ref="G43:G45"/>
    <mergeCell ref="H43:H45"/>
    <mergeCell ref="I43:J45"/>
    <mergeCell ref="B79:B80"/>
    <mergeCell ref="C79:E80"/>
    <mergeCell ref="F79:F80"/>
    <mergeCell ref="G79:G80"/>
    <mergeCell ref="H79:H80"/>
    <mergeCell ref="I79:J80"/>
    <mergeCell ref="F76:F78"/>
    <mergeCell ref="G76:G78"/>
    <mergeCell ref="B76:B78"/>
    <mergeCell ref="C76:E78"/>
    <mergeCell ref="C62:E62"/>
    <mergeCell ref="I62:J62"/>
    <mergeCell ref="C46:J51"/>
    <mergeCell ref="B46:B52"/>
    <mergeCell ref="F73:J73"/>
    <mergeCell ref="C156:E156"/>
    <mergeCell ref="I156:J156"/>
    <mergeCell ref="B141:B147"/>
    <mergeCell ref="B157:B161"/>
    <mergeCell ref="C157:E161"/>
    <mergeCell ref="F157:F161"/>
    <mergeCell ref="G157:G161"/>
    <mergeCell ref="H157:H161"/>
    <mergeCell ref="I157:J161"/>
    <mergeCell ref="C147:E147"/>
    <mergeCell ref="C141:J146"/>
    <mergeCell ref="B148:B156"/>
    <mergeCell ref="C231:E233"/>
    <mergeCell ref="F231:F233"/>
    <mergeCell ref="G231:G233"/>
    <mergeCell ref="H231:H233"/>
    <mergeCell ref="I231:J233"/>
    <mergeCell ref="B234:B235"/>
    <mergeCell ref="C234:E235"/>
    <mergeCell ref="F234:F235"/>
    <mergeCell ref="I162:J166"/>
    <mergeCell ref="B222:B224"/>
    <mergeCell ref="C222:J223"/>
    <mergeCell ref="C224:E224"/>
    <mergeCell ref="I224:J224"/>
    <mergeCell ref="B217:B219"/>
    <mergeCell ref="C217:E219"/>
    <mergeCell ref="F217:F219"/>
    <mergeCell ref="G217:G219"/>
    <mergeCell ref="H217:H219"/>
    <mergeCell ref="I217:J219"/>
    <mergeCell ref="B220:B221"/>
    <mergeCell ref="C220:E221"/>
    <mergeCell ref="F220:F221"/>
    <mergeCell ref="G220:G221"/>
    <mergeCell ref="B162:B166"/>
    <mergeCell ref="B8:J8"/>
    <mergeCell ref="H220:H221"/>
    <mergeCell ref="B67:B71"/>
    <mergeCell ref="C67:E68"/>
    <mergeCell ref="F67:F68"/>
    <mergeCell ref="G67:G68"/>
    <mergeCell ref="H67:H68"/>
    <mergeCell ref="I67:J68"/>
    <mergeCell ref="C69:E69"/>
    <mergeCell ref="I69:J69"/>
    <mergeCell ref="C70:E70"/>
    <mergeCell ref="I70:J70"/>
    <mergeCell ref="C71:E71"/>
    <mergeCell ref="I71:J71"/>
    <mergeCell ref="I140:J140"/>
    <mergeCell ref="C162:E166"/>
    <mergeCell ref="F162:F166"/>
    <mergeCell ref="G162:G166"/>
    <mergeCell ref="H162:H166"/>
    <mergeCell ref="C140:E140"/>
    <mergeCell ref="B97:J97"/>
    <mergeCell ref="B101:B104"/>
    <mergeCell ref="B98:B100"/>
    <mergeCell ref="C98:E100"/>
  </mergeCells>
  <phoneticPr fontId="3" type="noConversion"/>
  <pageMargins left="0.25" right="0.25" top="0.75" bottom="0.75" header="0.3" footer="0.3"/>
  <pageSetup paperSize="9" orientation="portrait" r:id="rId1"/>
  <rowBreaks count="12" manualBreakCount="12">
    <brk id="26" max="9" man="1"/>
    <brk id="45" max="9" man="1"/>
    <brk id="90" max="9" man="1"/>
    <brk id="118" max="9" man="1"/>
    <brk id="147" max="9" man="1"/>
    <brk id="173" max="9" man="1"/>
    <brk id="198" max="9" man="1"/>
    <brk id="224" max="9" man="1"/>
    <brk id="238" max="9" man="1"/>
    <brk id="259" max="9" man="1"/>
    <brk id="280" max="9" man="1"/>
    <brk id="32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Troškovnik</vt:lpstr>
      <vt:lpstr>Sheet1</vt:lpstr>
      <vt:lpstr>Troškovnik!Podrucje_ispisa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Matija Vrkljan</dc:creator>
  <cp:lastModifiedBy>Tomislav Regvart</cp:lastModifiedBy>
  <cp:lastPrinted>2021-03-05T13:27:01Z</cp:lastPrinted>
  <dcterms:created xsi:type="dcterms:W3CDTF">2020-07-18T09:47:12Z</dcterms:created>
  <dcterms:modified xsi:type="dcterms:W3CDTF">2025-03-17T13:14:48Z</dcterms:modified>
</cp:coreProperties>
</file>